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fpdatadisk01\Rozpocty\Nabidky\Rok 2025\25-071 HODONÍN - Město - Oprava rozvodů kanalizace, zpevněné plochy\04 ODEVZDANÁ NABÍDKA DATUM\"/>
    </mc:Choice>
  </mc:AlternateContent>
  <xr:revisionPtr revIDLastSave="0" documentId="13_ncr:11_{79E962D4-FA4F-4A3A-9389-3C91D14C3289}" xr6:coauthVersionLast="47" xr6:coauthVersionMax="47" xr10:uidLastSave="{00000000-0000-0000-0000-000000000000}"/>
  <bookViews>
    <workbookView xWindow="28680" yWindow="-120" windowWidth="29040" windowHeight="157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2 071-02-01 Pol" sheetId="12" r:id="rId4"/>
    <sheet name="02 071-02-02 Pol" sheetId="13" r:id="rId5"/>
    <sheet name="02 071-VRN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'02 071-02-01 Pol'!$1:$7</definedName>
    <definedName name="_xlnm.Print_Titles" localSheetId="4">'02 071-02-02 Pol'!$1:$7</definedName>
    <definedName name="_xlnm.Print_Titles" localSheetId="5">'02 071-VRN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'02 071-02-01 Pol'!$A$1:$Y$183</definedName>
    <definedName name="_xlnm.Print_Area" localSheetId="4">'02 071-02-02 Pol'!$A$1:$Y$42</definedName>
    <definedName name="_xlnm.Print_Area" localSheetId="5">'02 071-VRN Pol'!$A$1:$Y$31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G43" i="1"/>
  <c r="F43" i="1"/>
  <c r="G42" i="1"/>
  <c r="I42" i="1" s="1"/>
  <c r="F42" i="1"/>
  <c r="G41" i="1"/>
  <c r="I41" i="1" s="1"/>
  <c r="F41" i="1"/>
  <c r="G40" i="1"/>
  <c r="F40" i="1"/>
  <c r="G39" i="1"/>
  <c r="I39" i="1" s="1"/>
  <c r="I44" i="1" s="1"/>
  <c r="J43" i="1" s="1"/>
  <c r="F39" i="1"/>
  <c r="G21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G8" i="14" s="1"/>
  <c r="I11" i="14"/>
  <c r="K11" i="14"/>
  <c r="M11" i="14"/>
  <c r="O11" i="14"/>
  <c r="O8" i="14" s="1"/>
  <c r="Q11" i="14"/>
  <c r="V11" i="14"/>
  <c r="G12" i="14"/>
  <c r="O12" i="14"/>
  <c r="G13" i="14"/>
  <c r="M13" i="14" s="1"/>
  <c r="M12" i="14" s="1"/>
  <c r="I13" i="14"/>
  <c r="I12" i="14" s="1"/>
  <c r="K13" i="14"/>
  <c r="K12" i="14" s="1"/>
  <c r="O13" i="14"/>
  <c r="Q13" i="14"/>
  <c r="Q12" i="14" s="1"/>
  <c r="V13" i="14"/>
  <c r="V12" i="14" s="1"/>
  <c r="K14" i="14"/>
  <c r="V14" i="14"/>
  <c r="G15" i="14"/>
  <c r="G14" i="14" s="1"/>
  <c r="I15" i="14"/>
  <c r="I14" i="14" s="1"/>
  <c r="K15" i="14"/>
  <c r="M15" i="14"/>
  <c r="M14" i="14" s="1"/>
  <c r="O15" i="14"/>
  <c r="O14" i="14" s="1"/>
  <c r="Q15" i="14"/>
  <c r="Q14" i="14" s="1"/>
  <c r="V15" i="14"/>
  <c r="G16" i="14"/>
  <c r="O16" i="14"/>
  <c r="G17" i="14"/>
  <c r="I17" i="14"/>
  <c r="I16" i="14" s="1"/>
  <c r="K17" i="14"/>
  <c r="K16" i="14" s="1"/>
  <c r="M17" i="14"/>
  <c r="M16" i="14" s="1"/>
  <c r="O17" i="14"/>
  <c r="Q17" i="14"/>
  <c r="Q16" i="14" s="1"/>
  <c r="V17" i="14"/>
  <c r="V16" i="14" s="1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AE21" i="14"/>
  <c r="AF21" i="14"/>
  <c r="G32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5" i="13"/>
  <c r="M15" i="13" s="1"/>
  <c r="I15" i="13"/>
  <c r="I14" i="13" s="1"/>
  <c r="K15" i="13"/>
  <c r="O15" i="13"/>
  <c r="O14" i="13" s="1"/>
  <c r="Q15" i="13"/>
  <c r="Q14" i="13" s="1"/>
  <c r="V15" i="13"/>
  <c r="G16" i="13"/>
  <c r="M16" i="13" s="1"/>
  <c r="I16" i="13"/>
  <c r="K16" i="13"/>
  <c r="O16" i="13"/>
  <c r="Q16" i="13"/>
  <c r="V16" i="13"/>
  <c r="G19" i="13"/>
  <c r="I19" i="13"/>
  <c r="K19" i="13"/>
  <c r="K14" i="13" s="1"/>
  <c r="M19" i="13"/>
  <c r="O19" i="13"/>
  <c r="Q19" i="13"/>
  <c r="V19" i="13"/>
  <c r="V14" i="13" s="1"/>
  <c r="G20" i="13"/>
  <c r="I20" i="13"/>
  <c r="K20" i="13"/>
  <c r="M20" i="13"/>
  <c r="O20" i="13"/>
  <c r="Q20" i="13"/>
  <c r="V20" i="13"/>
  <c r="G21" i="13"/>
  <c r="O21" i="13"/>
  <c r="G22" i="13"/>
  <c r="M22" i="13" s="1"/>
  <c r="M21" i="13" s="1"/>
  <c r="I22" i="13"/>
  <c r="I21" i="13" s="1"/>
  <c r="K22" i="13"/>
  <c r="K21" i="13" s="1"/>
  <c r="O22" i="13"/>
  <c r="Q22" i="13"/>
  <c r="Q21" i="13" s="1"/>
  <c r="V22" i="13"/>
  <c r="V21" i="13" s="1"/>
  <c r="K27" i="13"/>
  <c r="V27" i="13"/>
  <c r="G28" i="13"/>
  <c r="I28" i="13"/>
  <c r="I27" i="13" s="1"/>
  <c r="K28" i="13"/>
  <c r="M28" i="13"/>
  <c r="O28" i="13"/>
  <c r="Q28" i="13"/>
  <c r="Q27" i="13" s="1"/>
  <c r="V28" i="13"/>
  <c r="G29" i="13"/>
  <c r="M29" i="13" s="1"/>
  <c r="I29" i="13"/>
  <c r="K29" i="13"/>
  <c r="O29" i="13"/>
  <c r="O27" i="13" s="1"/>
  <c r="Q29" i="13"/>
  <c r="V29" i="13"/>
  <c r="G30" i="13"/>
  <c r="M30" i="13" s="1"/>
  <c r="I30" i="13"/>
  <c r="K30" i="13"/>
  <c r="O30" i="13"/>
  <c r="Q30" i="13"/>
  <c r="V30" i="13"/>
  <c r="AE32" i="13"/>
  <c r="G173" i="12"/>
  <c r="G9" i="12"/>
  <c r="I9" i="12"/>
  <c r="I8" i="12" s="1"/>
  <c r="K9" i="12"/>
  <c r="K8" i="12" s="1"/>
  <c r="M9" i="12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G8" i="12" s="1"/>
  <c r="I17" i="12"/>
  <c r="K17" i="12"/>
  <c r="M17" i="12"/>
  <c r="O17" i="12"/>
  <c r="Q17" i="12"/>
  <c r="V17" i="12"/>
  <c r="G22" i="12"/>
  <c r="M22" i="12" s="1"/>
  <c r="I22" i="12"/>
  <c r="K22" i="12"/>
  <c r="O22" i="12"/>
  <c r="O8" i="12" s="1"/>
  <c r="Q22" i="12"/>
  <c r="V22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6" i="12"/>
  <c r="I46" i="12"/>
  <c r="K46" i="12"/>
  <c r="M46" i="12"/>
  <c r="O46" i="12"/>
  <c r="Q46" i="12"/>
  <c r="V46" i="12"/>
  <c r="G47" i="12"/>
  <c r="O47" i="12"/>
  <c r="G48" i="12"/>
  <c r="I48" i="12"/>
  <c r="I47" i="12" s="1"/>
  <c r="K48" i="12"/>
  <c r="K47" i="12" s="1"/>
  <c r="M48" i="12"/>
  <c r="M47" i="12" s="1"/>
  <c r="O48" i="12"/>
  <c r="Q48" i="12"/>
  <c r="Q47" i="12" s="1"/>
  <c r="V48" i="12"/>
  <c r="V47" i="12" s="1"/>
  <c r="G49" i="12"/>
  <c r="I49" i="12"/>
  <c r="K49" i="12"/>
  <c r="M49" i="12"/>
  <c r="O49" i="12"/>
  <c r="Q49" i="12"/>
  <c r="V49" i="12"/>
  <c r="G51" i="12"/>
  <c r="G50" i="12" s="1"/>
  <c r="I51" i="12"/>
  <c r="I50" i="12" s="1"/>
  <c r="K51" i="12"/>
  <c r="K50" i="12" s="1"/>
  <c r="O51" i="12"/>
  <c r="O50" i="12" s="1"/>
  <c r="Q51" i="12"/>
  <c r="Q50" i="12" s="1"/>
  <c r="V51" i="12"/>
  <c r="V50" i="12" s="1"/>
  <c r="G52" i="12"/>
  <c r="I52" i="12"/>
  <c r="K52" i="12"/>
  <c r="M52" i="12"/>
  <c r="O52" i="12"/>
  <c r="Q52" i="12"/>
  <c r="V52" i="12"/>
  <c r="G55" i="12"/>
  <c r="I55" i="12"/>
  <c r="K55" i="12"/>
  <c r="M55" i="12"/>
  <c r="O55" i="12"/>
  <c r="Q55" i="12"/>
  <c r="V55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74" i="12"/>
  <c r="I74" i="12"/>
  <c r="K74" i="12"/>
  <c r="M74" i="12"/>
  <c r="O74" i="12"/>
  <c r="Q74" i="12"/>
  <c r="V74" i="12"/>
  <c r="G79" i="12"/>
  <c r="I79" i="12"/>
  <c r="K79" i="12"/>
  <c r="M79" i="12"/>
  <c r="O79" i="12"/>
  <c r="Q79" i="12"/>
  <c r="V79" i="12"/>
  <c r="G87" i="12"/>
  <c r="O87" i="12"/>
  <c r="G88" i="12"/>
  <c r="I88" i="12"/>
  <c r="I87" i="12" s="1"/>
  <c r="K88" i="12"/>
  <c r="K87" i="12" s="1"/>
  <c r="M88" i="12"/>
  <c r="M87" i="12" s="1"/>
  <c r="O88" i="12"/>
  <c r="Q88" i="12"/>
  <c r="Q87" i="12" s="1"/>
  <c r="V88" i="12"/>
  <c r="V87" i="12" s="1"/>
  <c r="K100" i="12"/>
  <c r="V100" i="12"/>
  <c r="G101" i="12"/>
  <c r="G100" i="12" s="1"/>
  <c r="I101" i="12"/>
  <c r="I100" i="12" s="1"/>
  <c r="K101" i="12"/>
  <c r="M101" i="12"/>
  <c r="O101" i="12"/>
  <c r="O100" i="12" s="1"/>
  <c r="Q101" i="12"/>
  <c r="Q100" i="12" s="1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K103" i="12" s="1"/>
  <c r="O104" i="12"/>
  <c r="O103" i="12" s="1"/>
  <c r="Q104" i="12"/>
  <c r="V104" i="12"/>
  <c r="V103" i="12" s="1"/>
  <c r="G108" i="12"/>
  <c r="I108" i="12"/>
  <c r="K108" i="12"/>
  <c r="M108" i="12"/>
  <c r="O108" i="12"/>
  <c r="Q108" i="12"/>
  <c r="V108" i="12"/>
  <c r="G113" i="12"/>
  <c r="M113" i="12" s="1"/>
  <c r="I113" i="12"/>
  <c r="K113" i="12"/>
  <c r="O113" i="12"/>
  <c r="Q113" i="12"/>
  <c r="V113" i="12"/>
  <c r="G118" i="12"/>
  <c r="I118" i="12"/>
  <c r="I103" i="12" s="1"/>
  <c r="K118" i="12"/>
  <c r="M118" i="12"/>
  <c r="O118" i="12"/>
  <c r="Q118" i="12"/>
  <c r="Q103" i="12" s="1"/>
  <c r="V118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K155" i="12"/>
  <c r="V155" i="12"/>
  <c r="G156" i="12"/>
  <c r="M156" i="12" s="1"/>
  <c r="M155" i="12" s="1"/>
  <c r="I156" i="12"/>
  <c r="K156" i="12"/>
  <c r="O156" i="12"/>
  <c r="O155" i="12" s="1"/>
  <c r="Q156" i="12"/>
  <c r="V156" i="12"/>
  <c r="G159" i="12"/>
  <c r="M159" i="12" s="1"/>
  <c r="I159" i="12"/>
  <c r="I155" i="12" s="1"/>
  <c r="K159" i="12"/>
  <c r="O159" i="12"/>
  <c r="Q159" i="12"/>
  <c r="Q155" i="12" s="1"/>
  <c r="V159" i="12"/>
  <c r="G162" i="12"/>
  <c r="I162" i="12"/>
  <c r="K162" i="12"/>
  <c r="O162" i="12"/>
  <c r="Q162" i="12"/>
  <c r="V162" i="12"/>
  <c r="G163" i="12"/>
  <c r="I163" i="12"/>
  <c r="K163" i="12"/>
  <c r="M163" i="12"/>
  <c r="M162" i="12" s="1"/>
  <c r="O163" i="12"/>
  <c r="Q163" i="12"/>
  <c r="V163" i="12"/>
  <c r="G170" i="12"/>
  <c r="K170" i="12"/>
  <c r="O170" i="12"/>
  <c r="V170" i="12"/>
  <c r="G171" i="12"/>
  <c r="M171" i="12" s="1"/>
  <c r="M170" i="12" s="1"/>
  <c r="I171" i="12"/>
  <c r="I170" i="12" s="1"/>
  <c r="K171" i="12"/>
  <c r="O171" i="12"/>
  <c r="Q171" i="12"/>
  <c r="Q170" i="12" s="1"/>
  <c r="V171" i="12"/>
  <c r="AE173" i="12"/>
  <c r="AF173" i="12"/>
  <c r="I20" i="1"/>
  <c r="I19" i="1"/>
  <c r="I18" i="1"/>
  <c r="I17" i="1"/>
  <c r="I16" i="1"/>
  <c r="F44" i="1"/>
  <c r="G23" i="1" s="1"/>
  <c r="G44" i="1"/>
  <c r="G25" i="1" s="1"/>
  <c r="H44" i="1"/>
  <c r="I43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I60" i="1" l="1"/>
  <c r="J53" i="1" s="1"/>
  <c r="J59" i="1"/>
  <c r="J51" i="1"/>
  <c r="J52" i="1"/>
  <c r="J56" i="1"/>
  <c r="A27" i="1"/>
  <c r="M27" i="13"/>
  <c r="M14" i="13"/>
  <c r="G27" i="13"/>
  <c r="G14" i="13"/>
  <c r="AF32" i="13"/>
  <c r="M103" i="12"/>
  <c r="M8" i="12"/>
  <c r="M100" i="12"/>
  <c r="G155" i="12"/>
  <c r="G103" i="12"/>
  <c r="M51" i="12"/>
  <c r="M50" i="12" s="1"/>
  <c r="I21" i="1"/>
  <c r="J40" i="1"/>
  <c r="J42" i="1"/>
  <c r="J39" i="1"/>
  <c r="J44" i="1" s="1"/>
  <c r="J41" i="1"/>
  <c r="J55" i="1" l="1"/>
  <c r="J58" i="1"/>
  <c r="J60" i="1" s="1"/>
  <c r="J57" i="1"/>
  <c r="J54" i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Pomykal</author>
  </authors>
  <commentList>
    <comment ref="S6" authorId="0" shapeId="0" xr:uid="{D74E9D68-7163-444A-81F5-DEEC18C7F1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9C8B21-2805-4210-BB6A-FC5AD6B9B5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Pomykal</author>
  </authors>
  <commentList>
    <comment ref="S6" authorId="0" shapeId="0" xr:uid="{7AE715DC-48B7-497D-B455-2C446912B3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20BFB91-B124-4685-B558-F500F17B360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Pomykal</author>
  </authors>
  <commentList>
    <comment ref="S6" authorId="0" shapeId="0" xr:uid="{29800D42-C1E0-4950-845F-57CC77F3FF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8185E5-3454-41CF-8A45-9B46B0E3A1F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<sst xmlns="http://schemas.openxmlformats.org/spreadsheetml/2006/main" count="1091" uniqueCount="283">
  <si>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</si>
  <si>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</si>
  <si>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</si>
  <si>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</si>
  <si>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</si>
  <si>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</si>
  <si>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</si>
  <si>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</si>
  <si>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</si>
  <si>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</si>
  <si>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</si>
  <si>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</si>
  <si>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</si>
  <si>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</si>
  <si>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</si>
  <si>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</si>
  <si>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</si>
  <si>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</si>
  <si>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</si>
  <si>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</si>
  <si>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</si>
  <si>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</si>
  <si>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</si>
  <si>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</si>
  <si>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</si>
  <si>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</si>
  <si>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</si>
  <si>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</si>
  <si>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</si>
  <si>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</si>
  <si>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</si>
  <si>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</si>
  <si>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</si>
  <si>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</si>
  <si>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</si>
  <si>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</si>
  <si>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</si>
  <si>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</si>
  <si>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</si>
  <si>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</si>
  <si>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</si>
  <si>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</si>
  <si>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</si>
  <si>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01-25-071</t>
  </si>
  <si>
    <t>HODONÍN - Město - Oprava rozvodů kanalizace, zpevněné plochy</t>
  </si>
  <si>
    <t>Stavba</t>
  </si>
  <si>
    <t>02</t>
  </si>
  <si>
    <t>Oprava venkovní kanalizace, zpevněné plochy</t>
  </si>
  <si>
    <t>071-02-01</t>
  </si>
  <si>
    <t>Venkovní kanalizace</t>
  </si>
  <si>
    <t>071-02-02</t>
  </si>
  <si>
    <t>Zpevněné plochy</t>
  </si>
  <si>
    <t>071-VRN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</si>
  <si>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</si>
  <si>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</si>
  <si>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</si>
  <si>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</si>
  <si>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</si>
  <si>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</si>
  <si>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</si>
  <si>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</si>
  <si>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</si>
  <si>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</si>
  <si>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</si>
  <si>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</si>
  <si>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</si>
  <si>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</si>
  <si>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</si>
  <si>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</si>
  <si>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</si>
  <si>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</si>
  <si>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</si>
  <si>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</si>
  <si>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</si>
  <si>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</si>
  <si>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</si>
  <si>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</si>
  <si>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</si>
  <si>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</si>
  <si>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</si>
  <si>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</si>
  <si>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</si>
  <si>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</si>
  <si>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</si>
  <si>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</si>
  <si>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</si>
  <si>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</si>
  <si>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</si>
  <si>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</si>
  <si>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</si>
  <si>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</si>
  <si>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</si>
  <si>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</si>
  <si>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</si>
  <si>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</si>
  <si>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</si>
  <si>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</si>
  <si>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</si>
  <si>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</si>
  <si>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</si>
  <si>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</si>
  <si>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</si>
  <si>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113107630R00</t>
  </si>
  <si>
    <t>Odstranění podkladu nad 50 m2,kam.drcené tl.30 cm</t>
  </si>
  <si>
    <t>m2</t>
  </si>
  <si>
    <t>RTS 25/ I</t>
  </si>
  <si>
    <t>Práce</t>
  </si>
  <si>
    <t>Běžná</t>
  </si>
  <si>
    <t>POL1_0</t>
  </si>
  <si>
    <t/>
  </si>
  <si>
    <t>VV</t>
  </si>
  <si>
    <t>98,3</t>
  </si>
  <si>
    <t>113108405R00</t>
  </si>
  <si>
    <t>Odstranění asfaltové vrstvy pl.nad 50 m2, tl. 5 cm</t>
  </si>
  <si>
    <t>130001101R00</t>
  </si>
  <si>
    <t>Příplatek za ztížené hloubení v blízkosti vedení</t>
  </si>
  <si>
    <t>m3</t>
  </si>
  <si>
    <t>55,98</t>
  </si>
  <si>
    <t>132201211R00</t>
  </si>
  <si>
    <t>Hloubení rýh š.do 200 cm hor.3 do 100 m3,STROJNĚ</t>
  </si>
  <si>
    <t>423,50235</t>
  </si>
  <si>
    <t>151101101R00</t>
  </si>
  <si>
    <t>Pažení a rozepření stěn rýh - příložné - hl.do 2 m</t>
  </si>
  <si>
    <t>167,9716</t>
  </si>
  <si>
    <t>151101102R00</t>
  </si>
  <si>
    <t>Pažení a rozepření stěn rýh - příložné - hl.do 4 m</t>
  </si>
  <si>
    <t>650,5138</t>
  </si>
  <si>
    <t>151101111R00</t>
  </si>
  <si>
    <t>Odstranění pažení stěn rýh - příložné - hl. do 2 m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</si>
  <si>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</si>
  <si>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</si>
  <si>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</si>
  <si>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</si>
  <si>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</si>
  <si>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</si>
  <si>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</si>
  <si>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151101112R00</t>
  </si>
  <si>
    <t>Odstranění pažení stěn rýh - příložné - hl. do 4 m</t>
  </si>
  <si>
    <t>161101102R00</t>
  </si>
  <si>
    <t>Svislé přemístění výkopku z hor.1-4 do 4,0 m</t>
  </si>
  <si>
    <t>232,92629</t>
  </si>
  <si>
    <t>162601102R00</t>
  </si>
  <si>
    <t>Vodorovné přemístění výkopku z hor.1-4 do 5000 m</t>
  </si>
  <si>
    <t>387,0219</t>
  </si>
  <si>
    <t>167101102R00</t>
  </si>
  <si>
    <t>Nakládání výkopku z hor. 1 ÷ 4 v množství nad 100 m3</t>
  </si>
  <si>
    <t>199000002R00</t>
  </si>
  <si>
    <t>Poplatek za skládku horniny 1- 4, č. dle katal. odpadů 17 05 04</t>
  </si>
  <si>
    <t>174101101R00</t>
  </si>
  <si>
    <t>Zásyp jam, rýh, šachet se zhutněním</t>
  </si>
  <si>
    <t>306,01735</t>
  </si>
  <si>
    <t>58330002.AR</t>
  </si>
  <si>
    <t>Štěrkopísek k zásypu</t>
  </si>
  <si>
    <t>SPCM</t>
  </si>
  <si>
    <t>Specifikace</t>
  </si>
  <si>
    <t>POL3_0</t>
  </si>
  <si>
    <t>521,0738</t>
  </si>
  <si>
    <t>175101101RT2</t>
  </si>
  <si>
    <t>Obsyp potrubí bez prohození sypaniny, s dodáním štěrkopísku frakce 0 - 22 mm</t>
  </si>
  <si>
    <t>87,60279</t>
  </si>
  <si>
    <t>451572111R00</t>
  </si>
  <si>
    <t>Lože pod potrubí z kameniva těženého 0 - 4 mm</t>
  </si>
  <si>
    <t>17,929</t>
  </si>
  <si>
    <t>564871111R00</t>
  </si>
  <si>
    <t>Podklad ze štěrkodrti po zhutnění tloušťky 25 cm</t>
  </si>
  <si>
    <t>567122111R00</t>
  </si>
  <si>
    <t>Podklad z kameniva zpev.cementem SC C8/10 tl.12 cm</t>
  </si>
  <si>
    <t>871353121R00</t>
  </si>
  <si>
    <t>Montáž trub kanaliz. z plastu, hrdlových, DN 200</t>
  </si>
  <si>
    <t>m</t>
  </si>
  <si>
    <t>14,75</t>
  </si>
  <si>
    <t>286111911R</t>
  </si>
  <si>
    <t>Trubka kanalizační PVC QUANTUM SN 12 DN 200/1000,</t>
  </si>
  <si>
    <t>kus</t>
  </si>
  <si>
    <t>6,3945</t>
  </si>
  <si>
    <t>28611263.AR</t>
  </si>
  <si>
    <t>Trubka kanalizační KGEM SN 8 PVC 200x5,9x1000</t>
  </si>
  <si>
    <t>8,57675</t>
  </si>
  <si>
    <t>871373121R00</t>
  </si>
  <si>
    <t>Montáž trub kanaliz. z plastu, hrdlových, DN 300</t>
  </si>
  <si>
    <t>103,47</t>
  </si>
  <si>
    <t>28611271.AR</t>
  </si>
  <si>
    <t>Trubka kanalizační KGEM SN 8 PVC 315x9,2x3000</t>
  </si>
  <si>
    <t>28611272.AR</t>
  </si>
  <si>
    <t>Trubka kanalizační KGEM SN 8 PVC 315x9,2x5000</t>
  </si>
  <si>
    <t>11</t>
  </si>
  <si>
    <t>871393121R00</t>
  </si>
  <si>
    <t>Montáž trub kanaliz. z plastu, hrdlových, DN 400</t>
  </si>
  <si>
    <t>286111943R</t>
  </si>
  <si>
    <t>Trubka kanalizační PVC QUANTUM SN 12 DN 400/6000,</t>
  </si>
  <si>
    <t>877313123R00</t>
  </si>
  <si>
    <t>Montáž tvarovek jednoos. plast. gum.kroužek DN 150</t>
  </si>
  <si>
    <t>286506003R</t>
  </si>
  <si>
    <t>Koleno kanalizační PVC QUANTUM SDR 34 DN 150/45°,</t>
  </si>
  <si>
    <t>6,09</t>
  </si>
  <si>
    <t>877373121R00</t>
  </si>
  <si>
    <t>Montáž tvarovek odboč. plast. gum. kroužek DN 300</t>
  </si>
  <si>
    <t>286506132R</t>
  </si>
  <si>
    <t>Odbočka kanalizační PVC QUANTUM SDR 34 DN 300/200/45°,</t>
  </si>
  <si>
    <t>877373122R00</t>
  </si>
  <si>
    <t>Montáž přesuvek z plastu, gumový kroužek, DN 300</t>
  </si>
  <si>
    <t>28650624R</t>
  </si>
  <si>
    <t>Přesuvka kanalizační PVC QUANTUM SDR 34 DN 300,</t>
  </si>
  <si>
    <t>877393121R00</t>
  </si>
  <si>
    <t>Montáž tvarovek odboč. plast. gum. kroužek DN 400</t>
  </si>
  <si>
    <t>286506142R</t>
  </si>
  <si>
    <t>Odbočka kanalizační PVC QUANTUM SDR 34 DN 400/200/45°,</t>
  </si>
  <si>
    <t>877393122R00</t>
  </si>
  <si>
    <t>Montáž přesuvek z plastu, gumový kroužek, DN 400</t>
  </si>
  <si>
    <t>28650625R</t>
  </si>
  <si>
    <t>Přesuvka kanalizační PVC QUANTUM SDR 34 DN 400,</t>
  </si>
  <si>
    <t>892585111R00</t>
  </si>
  <si>
    <t>Zabezpečení konců a zkouška vzduch. kan. DN do 300</t>
  </si>
  <si>
    <t>úsek</t>
  </si>
  <si>
    <t>892595111R00</t>
  </si>
  <si>
    <t>Zabezpečení konců a zkouška vzduch. kan. DN do 400</t>
  </si>
  <si>
    <t>892PC1000</t>
  </si>
  <si>
    <t>Zkouška těsnosti šachet DN 1000</t>
  </si>
  <si>
    <t>Vlastní</t>
  </si>
  <si>
    <t>Kalkul</t>
  </si>
  <si>
    <t>899PC0200</t>
  </si>
  <si>
    <t>Napojení přípojky DN 200 na stávající potrubí</t>
  </si>
  <si>
    <t>soubor</t>
  </si>
  <si>
    <t>899PC0400</t>
  </si>
  <si>
    <t>Napojení stoky DN 400 na stávající šachtu</t>
  </si>
  <si>
    <t>894411020RB0</t>
  </si>
  <si>
    <t>Vpusť uliční z betonových dílců DN 500, s kalovým košem, s výtokem, DN 200, mříž litina 500 x 500 mm 40 t, hl. 1,64 m</t>
  </si>
  <si>
    <t>Agregovaná položka</t>
  </si>
  <si>
    <t>POL2_0</t>
  </si>
  <si>
    <t>894412311RA0</t>
  </si>
  <si>
    <t>Šachta z betonových dílců, DN 1000, stěna 120 mm, dno přímé V max. 40, hloubka dna 2,26m, poklop litina 1,5 t</t>
  </si>
  <si>
    <t>894412311RB0</t>
  </si>
  <si>
    <t>Šachta z betonových dílců, DN 1000, stěna 120 mm, dno přímé V max. 40, hloubka dna 3,26 m poklop litina 1,5 t</t>
  </si>
  <si>
    <t>894412311RBB</t>
  </si>
  <si>
    <t>Šachta z betonových dílců, DN 1000, stěna 120 mm, dno přímé V max. 40, hloubka dna 3,26 m poklop litina 40 t</t>
  </si>
  <si>
    <t>919735111R00</t>
  </si>
  <si>
    <t>Řezání stávajícího živičného krytu tl. do 5 cm</t>
  </si>
  <si>
    <t>137,2</t>
  </si>
  <si>
    <t>919735113R00</t>
  </si>
  <si>
    <t>Řezání stávajícího živičného krytu tl. 10 - 15 cm</t>
  </si>
  <si>
    <t>31,95</t>
  </si>
  <si>
    <t>998276101R00</t>
  </si>
  <si>
    <t>Přesun hmot, trubní vedení plastová, otevř. výkop</t>
  </si>
  <si>
    <t>792,72352</t>
  </si>
  <si>
    <t>979999973R00</t>
  </si>
  <si>
    <t>Poplatek za uložení, zemina a kamení, (skup.170504)</t>
  </si>
  <si>
    <t>SUM</t>
  </si>
  <si>
    <t>Poznámky uchazeče k zadání</t>
  </si>
  <si>
    <t>POPUZIV</t>
  </si>
  <si>
    <t>END</t>
  </si>
  <si>
    <t>113151350RT0</t>
  </si>
  <si>
    <t>Fréz.živič.krytu nad 500 m2, s překážkami, tl.13cm</t>
  </si>
  <si>
    <t>658,9</t>
  </si>
  <si>
    <t>565161211RT2</t>
  </si>
  <si>
    <t>Podklad z obal kam.ACP 16+,ACP 22+,nad 3 m,tl.8 cm, plochy 201-1000 m2</t>
  </si>
  <si>
    <t>703,3</t>
  </si>
  <si>
    <t>577141112RT2</t>
  </si>
  <si>
    <t>Beton asfalt. ACO 11+,nebo ACO 16+,do 3 m, tl.5 cm, plochy 201-1000 m2</t>
  </si>
  <si>
    <t>998225111R00</t>
  </si>
  <si>
    <t>Přesun hmot, pozemní komunikace, kryt živičný</t>
  </si>
  <si>
    <t>278,72522</t>
  </si>
  <si>
    <t>979999995R00</t>
  </si>
  <si>
    <t>Poplatek za recyklaci asfaltu, kusovost do 1600 cm2, (skup.170302)</t>
  </si>
  <si>
    <t>005121 R</t>
  </si>
  <si>
    <t>Zařízení staveniště</t>
  </si>
  <si>
    <t>Soubor</t>
  </si>
  <si>
    <t>Indiv</t>
  </si>
  <si>
    <t>VRN</t>
  </si>
  <si>
    <t>POL99_8</t>
  </si>
  <si>
    <t>005111021R</t>
  </si>
  <si>
    <t>Vytyčení inženýrských sítí</t>
  </si>
  <si>
    <t>005111020R</t>
  </si>
  <si>
    <t>Vytyčení stavby</t>
  </si>
  <si>
    <t>005211030R</t>
  </si>
  <si>
    <t xml:space="preserve">Dočasná dopravní opatření </t>
  </si>
  <si>
    <t>005124010R</t>
  </si>
  <si>
    <t>Koordinační činnost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</si>
  <si>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</si>
  <si>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</si>
  <si>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</si>
  <si>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</si>
  <si>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>005211080R</t>
  </si>
  <si>
    <t xml:space="preserve">Bezpečnostní a hygienická opatření na staveništi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</si>
</sst>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K3MYPKT8aByL4fwbu8ZucH/nq10idwH4Y9NRWXIvzQGdOaIfKUTvlldiLOcxVQO2SnEbVjTrqSJOnymXnx3MCA==" saltValue="xuxC8vx0Dn1PYy9SfEepi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SUMIF(F51:F59,A16,I51:I59)+SUMIF(F51:F59,"PSU",I51:I59)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SUMIF(F51:F59,A17,I51:I59)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SUMIF(F51:F59,A18,I51:I59)</f>
        <v>0</v>
      </c>
      <c r="J18" s="85"/>
    </row>
    <row r="19" spans="1:10" ht="23.25" customHeight="1" x14ac:dyDescent="0.2">
      <c r="A19" s="197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SUMIF(F51:F59,A19,I51:I59)</f>
        <v>0</v>
      </c>
      <c r="J19" s="85"/>
    </row>
    <row r="20" spans="1:10" ht="23.25" customHeight="1" x14ac:dyDescent="0.2">
      <c r="A20" s="197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SUMIF(F51:F59,A20,I51:I59)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25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37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'02 071-02-01 Pol'!AE173+'02 071-02-02 Pol'!AE32+'02 071-VRN Pol'!AE21</f>
        <v>0</v>
      </c>
      <c r="G39" s="148">
        <f>'02 071-02-01 Pol'!AF173+'02 071-02-02 Pol'!AF32+'02 071-VRN Pol'!AF21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 t="s">
        <v>46</v>
      </c>
      <c r="C40" s="153" t="s">
        <v>47</v>
      </c>
      <c r="D40" s="153"/>
      <c r="E40" s="153"/>
      <c r="F40" s="154">
        <f>'02 071-02-01 Pol'!AE173+'02 071-02-02 Pol'!AE32+'02 071-VRN Pol'!AE21</f>
        <v>0</v>
      </c>
      <c r="G40" s="155">
        <f>'02 071-02-01 Pol'!AF173+'02 071-02-02 Pol'!AF32+'02 071-VRN Pol'!AF21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4">
        <v>3</v>
      </c>
      <c r="B41" s="158" t="s">
        <v>48</v>
      </c>
      <c r="C41" s="146" t="s">
        <v>49</v>
      </c>
      <c r="D41" s="146"/>
      <c r="E41" s="146"/>
      <c r="F41" s="159">
        <f>'02 071-02-01 Pol'!AE173</f>
        <v>0</v>
      </c>
      <c r="G41" s="149">
        <f>'02 071-02-01 Pol'!AF173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4">
        <v>3</v>
      </c>
      <c r="B42" s="158" t="s">
        <v>50</v>
      </c>
      <c r="C42" s="146" t="s">
        <v>51</v>
      </c>
      <c r="D42" s="146"/>
      <c r="E42" s="146"/>
      <c r="F42" s="159">
        <f>'02 071-02-02 Pol'!AE32</f>
        <v>0</v>
      </c>
      <c r="G42" s="149">
        <f>'02 071-02-02 Pol'!AF32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4">
        <v>3</v>
      </c>
      <c r="B43" s="158" t="s">
        <v>52</v>
      </c>
      <c r="C43" s="146" t="s">
        <v>29</v>
      </c>
      <c r="D43" s="146"/>
      <c r="E43" s="146"/>
      <c r="F43" s="159">
        <f>'02 071-VRN Pol'!AE21</f>
        <v>0</v>
      </c>
      <c r="G43" s="149">
        <f>'02 071-VRN Pol'!AF21</f>
        <v>0</v>
      </c>
      <c r="H43" s="149"/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4"/>
      <c r="B44" s="160" t="s">
        <v>53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8" spans="1:10" ht="15.75" x14ac:dyDescent="0.25">
      <c r="B48" s="176" t="s">
        <v>55</v>
      </c>
    </row>
    <row r="50" spans="1:10" ht="25.5" customHeight="1" x14ac:dyDescent="0.2">
      <c r="A50" s="178"/>
      <c r="B50" s="181" t="s">
        <v>18</v>
      </c>
      <c r="C50" s="181" t="s">
        <v>6</v>
      </c>
      <c r="D50" s="182"/>
      <c r="E50" s="182"/>
      <c r="F50" s="183" t="s">
        <v>56</v>
      </c>
      <c r="G50" s="183"/>
      <c r="H50" s="183"/>
      <c r="I50" s="183" t="s">
        <v>31</v>
      </c>
      <c r="J50" s="183" t="s">
        <v>0</v>
      </c>
    </row>
    <row r="51" spans="1:10" ht="36.75" customHeight="1" x14ac:dyDescent="0.2">
      <c r="A51" s="179"/>
      <c r="B51" s="184" t="s">
        <v>57</v>
      </c>
      <c r="C51" s="185" t="s">
        <v>58</v>
      </c>
      <c r="D51" s="186"/>
      <c r="E51" s="186"/>
      <c r="F51" s="193" t="s">
        <v>26</v>
      </c>
      <c r="G51" s="194"/>
      <c r="H51" s="194"/>
      <c r="I51" s="194">
        <f>'02 071-02-01 Pol'!G8+'02 071-02-01 Pol'!G50+'02 071-02-02 Pol'!G8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59</v>
      </c>
      <c r="C52" s="185" t="s">
        <v>60</v>
      </c>
      <c r="D52" s="186"/>
      <c r="E52" s="186"/>
      <c r="F52" s="193" t="s">
        <v>26</v>
      </c>
      <c r="G52" s="194"/>
      <c r="H52" s="194"/>
      <c r="I52" s="194">
        <f>'02 071-02-01 Pol'!G87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61</v>
      </c>
      <c r="C53" s="185" t="s">
        <v>62</v>
      </c>
      <c r="D53" s="186"/>
      <c r="E53" s="186"/>
      <c r="F53" s="193" t="s">
        <v>26</v>
      </c>
      <c r="G53" s="194"/>
      <c r="H53" s="194"/>
      <c r="I53" s="194">
        <f>'02 071-02-01 Pol'!G100+'02 071-02-02 Pol'!G14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63</v>
      </c>
      <c r="C54" s="185" t="s">
        <v>64</v>
      </c>
      <c r="D54" s="186"/>
      <c r="E54" s="186"/>
      <c r="F54" s="193" t="s">
        <v>26</v>
      </c>
      <c r="G54" s="194"/>
      <c r="H54" s="194"/>
      <c r="I54" s="194">
        <f>'02 071-02-01 Pol'!G103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65</v>
      </c>
      <c r="C55" s="185" t="s">
        <v>66</v>
      </c>
      <c r="D55" s="186"/>
      <c r="E55" s="186"/>
      <c r="F55" s="193" t="s">
        <v>26</v>
      </c>
      <c r="G55" s="194"/>
      <c r="H55" s="194"/>
      <c r="I55" s="194">
        <f>'02 071-02-01 Pol'!G155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67</v>
      </c>
      <c r="C56" s="185" t="s">
        <v>68</v>
      </c>
      <c r="D56" s="186"/>
      <c r="E56" s="186"/>
      <c r="F56" s="193" t="s">
        <v>26</v>
      </c>
      <c r="G56" s="194"/>
      <c r="H56" s="194"/>
      <c r="I56" s="194">
        <f>'02 071-02-01 Pol'!G162+'02 071-02-02 Pol'!G21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69</v>
      </c>
      <c r="C57" s="185" t="s">
        <v>70</v>
      </c>
      <c r="D57" s="186"/>
      <c r="E57" s="186"/>
      <c r="F57" s="193" t="s">
        <v>71</v>
      </c>
      <c r="G57" s="194"/>
      <c r="H57" s="194"/>
      <c r="I57" s="194">
        <f>'02 071-02-01 Pol'!G47+'02 071-02-01 Pol'!G170+'02 071-02-02 Pol'!G27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72</v>
      </c>
      <c r="C58" s="185" t="s">
        <v>29</v>
      </c>
      <c r="D58" s="186"/>
      <c r="E58" s="186"/>
      <c r="F58" s="193" t="s">
        <v>72</v>
      </c>
      <c r="G58" s="194"/>
      <c r="H58" s="194"/>
      <c r="I58" s="194">
        <f>'02 071-VRN Pol'!G8+'02 071-VRN Pol'!G14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73</v>
      </c>
      <c r="C59" s="185" t="s">
        <v>30</v>
      </c>
      <c r="D59" s="186"/>
      <c r="E59" s="186"/>
      <c r="F59" s="193" t="s">
        <v>73</v>
      </c>
      <c r="G59" s="194"/>
      <c r="H59" s="194"/>
      <c r="I59" s="194">
        <f>'02 071-VRN Pol'!G12+'02 071-VRN Pol'!G16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5"/>
      <c r="G60" s="196"/>
      <c r="H60" s="196"/>
      <c r="I60" s="196">
        <f>SUM(I51:I59)</f>
        <v>0</v>
      </c>
      <c r="J60" s="191">
        <f>SUM(J51:J59)</f>
        <v>0</v>
      </c>
    </row>
    <row r="61" spans="1:10" x14ac:dyDescent="0.2">
      <c r="F61" s="133"/>
      <c r="G61" s="133"/>
      <c r="H61" s="133"/>
      <c r="I61" s="133"/>
      <c r="J61" s="192"/>
    </row>
    <row r="62" spans="1:10" x14ac:dyDescent="0.2">
      <c r="F62" s="133"/>
      <c r="G62" s="133"/>
      <c r="H62" s="133"/>
      <c r="I62" s="133"/>
      <c r="J62" s="192"/>
    </row>
    <row r="63" spans="1:10" x14ac:dyDescent="0.2">
      <c r="F63" s="133"/>
      <c r="G63" s="133"/>
      <c r="H63" s="133"/>
      <c r="I63" s="133"/>
      <c r="J63" s="192"/>
    </row>
  </sheetData>
  <sheetProtection algorithmName="SHA-512" hashValue="InXqqLW6bZXqciNDR7q9WEy2lGo/4bMu8ornwn9gGp4andOdXl27ivyL4dBQqFeDp159fuAThvhgbWkaLc5heA==" saltValue="Pse9uPvmX0a+gJCNSbCx7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89wP0GdRjg3iitgebwiz49gwyBiT808fLyCsiPMJ9ZgSN5Uh3EBCZH85jwn9jpMzt3KC73vuIcjrohSBGWYW8g==" saltValue="du7BV+CcZOMfHKkw8iUKs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79EC-D475-4165-B8C2-CF30FEC153A2}">
  <sheetPr>
    <outlinePr summaryBelow="0"/>
  </sheetPr>
  <dimension ref="A1:BH5000"/>
  <sheetViews>
    <sheetView tabSelected="1" workbookViewId="0">
      <pane ySplit="7" topLeftCell="A161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75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7" t="s">
        <v>75</v>
      </c>
      <c r="AG3" t="s">
        <v>76</v>
      </c>
    </row>
    <row r="4" spans="1:60" ht="24.95" customHeight="1" x14ac:dyDescent="0.2">
      <c r="A4" s="203" t="s">
        <v>10</v>
      </c>
      <c r="B4" s="204" t="s">
        <v>48</v>
      </c>
      <c r="C4" s="205" t="s">
        <v>49</v>
      </c>
      <c r="D4" s="206"/>
      <c r="E4" s="206"/>
      <c r="F4" s="206"/>
      <c r="G4" s="207"/>
      <c r="AG4" t="s">
        <v>77</v>
      </c>
    </row>
    <row r="5" spans="1:60" x14ac:dyDescent="0.2">
      <c r="D5" s="10"/>
    </row>
    <row r="6" spans="1:60" ht="38.25" x14ac:dyDescent="0.2">
      <c r="A6" s="209" t="s">
        <v>78</v>
      </c>
      <c r="B6" s="211" t="s">
        <v>79</v>
      </c>
      <c r="C6" s="211" t="s">
        <v>80</v>
      </c>
      <c r="D6" s="210" t="s">
        <v>81</v>
      </c>
      <c r="E6" s="209" t="s">
        <v>82</v>
      </c>
      <c r="F6" s="208" t="s">
        <v>83</v>
      </c>
      <c r="G6" s="209" t="s">
        <v>31</v>
      </c>
      <c r="H6" s="212" t="s">
        <v>32</v>
      </c>
      <c r="I6" s="212" t="s">
        <v>84</v>
      </c>
      <c r="J6" s="212" t="s">
        <v>33</v>
      </c>
      <c r="K6" s="212" t="s">
        <v>85</v>
      </c>
      <c r="L6" s="212" t="s">
        <v>86</v>
      </c>
      <c r="M6" s="212" t="s">
        <v>87</v>
      </c>
      <c r="N6" s="212" t="s">
        <v>88</v>
      </c>
      <c r="O6" s="212" t="s">
        <v>89</v>
      </c>
      <c r="P6" s="212" t="s">
        <v>90</v>
      </c>
      <c r="Q6" s="212" t="s">
        <v>91</v>
      </c>
      <c r="R6" s="212" t="s">
        <v>92</v>
      </c>
      <c r="S6" s="212" t="s">
        <v>93</v>
      </c>
      <c r="T6" s="212" t="s">
        <v>94</v>
      </c>
      <c r="U6" s="212" t="s">
        <v>95</v>
      </c>
      <c r="V6" s="212" t="s">
        <v>96</v>
      </c>
      <c r="W6" s="212" t="s">
        <v>97</v>
      </c>
      <c r="X6" s="212" t="s">
        <v>98</v>
      </c>
      <c r="Y6" s="212" t="s">
        <v>99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9" t="s">
        <v>100</v>
      </c>
      <c r="B8" s="240" t="s">
        <v>57</v>
      </c>
      <c r="C8" s="258" t="s">
        <v>58</v>
      </c>
      <c r="D8" s="241"/>
      <c r="E8" s="242"/>
      <c r="F8" s="243"/>
      <c r="G8" s="244">
        <f>SUMIF(AG9:AG46,"&lt;&gt;NOR",G9:G46)</f>
        <v>0</v>
      </c>
      <c r="H8" s="238"/>
      <c r="I8" s="238">
        <f>SUM(I9:I46)</f>
        <v>0</v>
      </c>
      <c r="J8" s="238"/>
      <c r="K8" s="238">
        <f>SUM(K9:K46)</f>
        <v>0</v>
      </c>
      <c r="L8" s="238"/>
      <c r="M8" s="238">
        <f>SUM(M9:M46)</f>
        <v>0</v>
      </c>
      <c r="N8" s="237"/>
      <c r="O8" s="237">
        <f>SUM(O9:O46)</f>
        <v>0.71000000000000008</v>
      </c>
      <c r="P8" s="237"/>
      <c r="Q8" s="237">
        <f>SUM(Q9:Q46)</f>
        <v>75.69</v>
      </c>
      <c r="R8" s="238"/>
      <c r="S8" s="238"/>
      <c r="T8" s="238"/>
      <c r="U8" s="238"/>
      <c r="V8" s="238">
        <f>SUM(V9:V46)</f>
        <v>562.31999999999994</v>
      </c>
      <c r="W8" s="238"/>
      <c r="X8" s="238"/>
      <c r="Y8" s="238"/>
      <c r="AG8" t="s">
        <v>101</v>
      </c>
    </row>
    <row r="9" spans="1:60" outlineLevel="1" x14ac:dyDescent="0.2">
      <c r="A9" s="246">
        <v>1</v>
      </c>
      <c r="B9" s="247" t="s">
        <v>102</v>
      </c>
      <c r="C9" s="259" t="s">
        <v>103</v>
      </c>
      <c r="D9" s="248" t="s">
        <v>104</v>
      </c>
      <c r="E9" s="249">
        <v>98.3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0.66</v>
      </c>
      <c r="Q9" s="232">
        <f>ROUND(E9*P9,2)</f>
        <v>64.88</v>
      </c>
      <c r="R9" s="233"/>
      <c r="S9" s="233" t="s">
        <v>105</v>
      </c>
      <c r="T9" s="233" t="s">
        <v>105</v>
      </c>
      <c r="U9" s="233">
        <v>0.11899999999999999</v>
      </c>
      <c r="V9" s="233">
        <f>ROUND(E9*U9,2)</f>
        <v>11.7</v>
      </c>
      <c r="W9" s="233"/>
      <c r="X9" s="233" t="s">
        <v>106</v>
      </c>
      <c r="Y9" s="233" t="s">
        <v>107</v>
      </c>
      <c r="Z9" s="213"/>
      <c r="AA9" s="213"/>
      <c r="AB9" s="213"/>
      <c r="AC9" s="213"/>
      <c r="AD9" s="213"/>
      <c r="AE9" s="213"/>
      <c r="AF9" s="213"/>
      <c r="AG9" s="213" t="s">
        <v>108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30"/>
      <c r="B10" s="231"/>
      <c r="C10" s="260" t="s">
        <v>109</v>
      </c>
      <c r="D10" s="235"/>
      <c r="E10" s="236"/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3"/>
      <c r="AA10" s="213"/>
      <c r="AB10" s="213"/>
      <c r="AC10" s="213"/>
      <c r="AD10" s="213"/>
      <c r="AE10" s="213"/>
      <c r="AF10" s="213"/>
      <c r="AG10" s="213" t="s">
        <v>110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">
      <c r="A11" s="230"/>
      <c r="B11" s="231"/>
      <c r="C11" s="260" t="s">
        <v>109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3"/>
      <c r="AA11" s="213"/>
      <c r="AB11" s="213"/>
      <c r="AC11" s="213"/>
      <c r="AD11" s="213"/>
      <c r="AE11" s="213"/>
      <c r="AF11" s="213"/>
      <c r="AG11" s="213" t="s">
        <v>110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">
      <c r="A12" s="230"/>
      <c r="B12" s="231"/>
      <c r="C12" s="260" t="s">
        <v>111</v>
      </c>
      <c r="D12" s="235"/>
      <c r="E12" s="236">
        <v>98.3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3"/>
      <c r="AA12" s="213"/>
      <c r="AB12" s="213"/>
      <c r="AC12" s="213"/>
      <c r="AD12" s="213"/>
      <c r="AE12" s="213"/>
      <c r="AF12" s="213"/>
      <c r="AG12" s="213" t="s">
        <v>110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6">
        <v>2</v>
      </c>
      <c r="B13" s="247" t="s">
        <v>112</v>
      </c>
      <c r="C13" s="259" t="s">
        <v>113</v>
      </c>
      <c r="D13" s="248" t="s">
        <v>104</v>
      </c>
      <c r="E13" s="249">
        <v>98.3</v>
      </c>
      <c r="F13" s="250"/>
      <c r="G13" s="251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0.11</v>
      </c>
      <c r="Q13" s="232">
        <f>ROUND(E13*P13,2)</f>
        <v>10.81</v>
      </c>
      <c r="R13" s="233"/>
      <c r="S13" s="233" t="s">
        <v>105</v>
      </c>
      <c r="T13" s="233" t="s">
        <v>105</v>
      </c>
      <c r="U13" s="233">
        <v>4.2999999999999997E-2</v>
      </c>
      <c r="V13" s="233">
        <f>ROUND(E13*U13,2)</f>
        <v>4.2300000000000004</v>
      </c>
      <c r="W13" s="233"/>
      <c r="X13" s="233" t="s">
        <v>106</v>
      </c>
      <c r="Y13" s="233" t="s">
        <v>107</v>
      </c>
      <c r="Z13" s="213"/>
      <c r="AA13" s="213"/>
      <c r="AB13" s="213"/>
      <c r="AC13" s="213"/>
      <c r="AD13" s="213"/>
      <c r="AE13" s="213"/>
      <c r="AF13" s="213"/>
      <c r="AG13" s="213" t="s">
        <v>108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30"/>
      <c r="B14" s="231"/>
      <c r="C14" s="260" t="s">
        <v>109</v>
      </c>
      <c r="D14" s="235"/>
      <c r="E14" s="236"/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3"/>
      <c r="AA14" s="213"/>
      <c r="AB14" s="213"/>
      <c r="AC14" s="213"/>
      <c r="AD14" s="213"/>
      <c r="AE14" s="213"/>
      <c r="AF14" s="213"/>
      <c r="AG14" s="213" t="s">
        <v>110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">
      <c r="A15" s="230"/>
      <c r="B15" s="231"/>
      <c r="C15" s="260" t="s">
        <v>109</v>
      </c>
      <c r="D15" s="235"/>
      <c r="E15" s="236"/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3"/>
      <c r="AA15" s="213"/>
      <c r="AB15" s="213"/>
      <c r="AC15" s="213"/>
      <c r="AD15" s="213"/>
      <c r="AE15" s="213"/>
      <c r="AF15" s="213"/>
      <c r="AG15" s="213" t="s">
        <v>110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3" x14ac:dyDescent="0.2">
      <c r="A16" s="230"/>
      <c r="B16" s="231"/>
      <c r="C16" s="260" t="s">
        <v>111</v>
      </c>
      <c r="D16" s="235"/>
      <c r="E16" s="236">
        <v>98.3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3"/>
      <c r="AA16" s="213"/>
      <c r="AB16" s="213"/>
      <c r="AC16" s="213"/>
      <c r="AD16" s="213"/>
      <c r="AE16" s="213"/>
      <c r="AF16" s="213"/>
      <c r="AG16" s="213" t="s">
        <v>110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6">
        <v>3</v>
      </c>
      <c r="B17" s="247" t="s">
        <v>114</v>
      </c>
      <c r="C17" s="259" t="s">
        <v>115</v>
      </c>
      <c r="D17" s="248" t="s">
        <v>116</v>
      </c>
      <c r="E17" s="249">
        <v>55.98</v>
      </c>
      <c r="F17" s="250"/>
      <c r="G17" s="251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105</v>
      </c>
      <c r="T17" s="233" t="s">
        <v>105</v>
      </c>
      <c r="U17" s="233">
        <v>1.7629999999999999</v>
      </c>
      <c r="V17" s="233">
        <f>ROUND(E17*U17,2)</f>
        <v>98.69</v>
      </c>
      <c r="W17" s="233"/>
      <c r="X17" s="233" t="s">
        <v>106</v>
      </c>
      <c r="Y17" s="233" t="s">
        <v>107</v>
      </c>
      <c r="Z17" s="213"/>
      <c r="AA17" s="213"/>
      <c r="AB17" s="213"/>
      <c r="AC17" s="213"/>
      <c r="AD17" s="213"/>
      <c r="AE17" s="213"/>
      <c r="AF17" s="213"/>
      <c r="AG17" s="213" t="s">
        <v>108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30"/>
      <c r="B18" s="231"/>
      <c r="C18" s="260" t="s">
        <v>109</v>
      </c>
      <c r="D18" s="235"/>
      <c r="E18" s="236"/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3"/>
      <c r="AA18" s="213"/>
      <c r="AB18" s="213"/>
      <c r="AC18" s="213"/>
      <c r="AD18" s="213"/>
      <c r="AE18" s="213"/>
      <c r="AF18" s="213"/>
      <c r="AG18" s="213" t="s">
        <v>110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">
      <c r="A19" s="230"/>
      <c r="B19" s="231"/>
      <c r="C19" s="260" t="s">
        <v>109</v>
      </c>
      <c r="D19" s="235"/>
      <c r="E19" s="236"/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3"/>
      <c r="AA19" s="213"/>
      <c r="AB19" s="213"/>
      <c r="AC19" s="213"/>
      <c r="AD19" s="213"/>
      <c r="AE19" s="213"/>
      <c r="AF19" s="213"/>
      <c r="AG19" s="213" t="s">
        <v>110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">
      <c r="A20" s="230"/>
      <c r="B20" s="231"/>
      <c r="C20" s="260" t="s">
        <v>109</v>
      </c>
      <c r="D20" s="235"/>
      <c r="E20" s="236"/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3"/>
      <c r="AA20" s="213"/>
      <c r="AB20" s="213"/>
      <c r="AC20" s="213"/>
      <c r="AD20" s="213"/>
      <c r="AE20" s="213"/>
      <c r="AF20" s="213"/>
      <c r="AG20" s="213" t="s">
        <v>110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30"/>
      <c r="B21" s="231"/>
      <c r="C21" s="260" t="s">
        <v>117</v>
      </c>
      <c r="D21" s="235"/>
      <c r="E21" s="236">
        <v>55.98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3"/>
      <c r="AA21" s="213"/>
      <c r="AB21" s="213"/>
      <c r="AC21" s="213"/>
      <c r="AD21" s="213"/>
      <c r="AE21" s="213"/>
      <c r="AF21" s="213"/>
      <c r="AG21" s="213" t="s">
        <v>110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6">
        <v>4</v>
      </c>
      <c r="B22" s="247" t="s">
        <v>118</v>
      </c>
      <c r="C22" s="259" t="s">
        <v>119</v>
      </c>
      <c r="D22" s="248" t="s">
        <v>116</v>
      </c>
      <c r="E22" s="249">
        <v>423.50234999999998</v>
      </c>
      <c r="F22" s="250"/>
      <c r="G22" s="251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105</v>
      </c>
      <c r="T22" s="233" t="s">
        <v>105</v>
      </c>
      <c r="U22" s="233">
        <v>0.2</v>
      </c>
      <c r="V22" s="233">
        <f>ROUND(E22*U22,2)</f>
        <v>84.7</v>
      </c>
      <c r="W22" s="233"/>
      <c r="X22" s="233" t="s">
        <v>106</v>
      </c>
      <c r="Y22" s="233" t="s">
        <v>107</v>
      </c>
      <c r="Z22" s="213"/>
      <c r="AA22" s="213"/>
      <c r="AB22" s="213"/>
      <c r="AC22" s="213"/>
      <c r="AD22" s="213"/>
      <c r="AE22" s="213"/>
      <c r="AF22" s="213"/>
      <c r="AG22" s="213" t="s">
        <v>108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30"/>
      <c r="B23" s="231"/>
      <c r="C23" s="260" t="s">
        <v>109</v>
      </c>
      <c r="D23" s="235"/>
      <c r="E23" s="236"/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3"/>
      <c r="AA23" s="213"/>
      <c r="AB23" s="213"/>
      <c r="AC23" s="213"/>
      <c r="AD23" s="213"/>
      <c r="AE23" s="213"/>
      <c r="AF23" s="213"/>
      <c r="AG23" s="213" t="s">
        <v>110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">
      <c r="A24" s="230"/>
      <c r="B24" s="231"/>
      <c r="C24" s="260" t="s">
        <v>109</v>
      </c>
      <c r="D24" s="235"/>
      <c r="E24" s="236"/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3"/>
      <c r="AA24" s="213"/>
      <c r="AB24" s="213"/>
      <c r="AC24" s="213"/>
      <c r="AD24" s="213"/>
      <c r="AE24" s="213"/>
      <c r="AF24" s="213"/>
      <c r="AG24" s="213" t="s">
        <v>110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">
      <c r="A25" s="230"/>
      <c r="B25" s="231"/>
      <c r="C25" s="260" t="s">
        <v>109</v>
      </c>
      <c r="D25" s="235"/>
      <c r="E25" s="236"/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3"/>
      <c r="AA25" s="213"/>
      <c r="AB25" s="213"/>
      <c r="AC25" s="213"/>
      <c r="AD25" s="213"/>
      <c r="AE25" s="213"/>
      <c r="AF25" s="213"/>
      <c r="AG25" s="213" t="s">
        <v>110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">
      <c r="A26" s="230"/>
      <c r="B26" s="231"/>
      <c r="C26" s="260" t="s">
        <v>109</v>
      </c>
      <c r="D26" s="235"/>
      <c r="E26" s="236"/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3"/>
      <c r="AA26" s="213"/>
      <c r="AB26" s="213"/>
      <c r="AC26" s="213"/>
      <c r="AD26" s="213"/>
      <c r="AE26" s="213"/>
      <c r="AF26" s="213"/>
      <c r="AG26" s="213" t="s">
        <v>110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">
      <c r="A27" s="230"/>
      <c r="B27" s="231"/>
      <c r="C27" s="260" t="s">
        <v>109</v>
      </c>
      <c r="D27" s="235"/>
      <c r="E27" s="236"/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3"/>
      <c r="AA27" s="213"/>
      <c r="AB27" s="213"/>
      <c r="AC27" s="213"/>
      <c r="AD27" s="213"/>
      <c r="AE27" s="213"/>
      <c r="AF27" s="213"/>
      <c r="AG27" s="213" t="s">
        <v>110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30"/>
      <c r="B28" s="231"/>
      <c r="C28" s="260" t="s">
        <v>109</v>
      </c>
      <c r="D28" s="235"/>
      <c r="E28" s="236"/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3"/>
      <c r="AA28" s="213"/>
      <c r="AB28" s="213"/>
      <c r="AC28" s="213"/>
      <c r="AD28" s="213"/>
      <c r="AE28" s="213"/>
      <c r="AF28" s="213"/>
      <c r="AG28" s="213" t="s">
        <v>110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">
      <c r="A29" s="230"/>
      <c r="B29" s="231"/>
      <c r="C29" s="260" t="s">
        <v>109</v>
      </c>
      <c r="D29" s="235"/>
      <c r="E29" s="236"/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3"/>
      <c r="AA29" s="213"/>
      <c r="AB29" s="213"/>
      <c r="AC29" s="213"/>
      <c r="AD29" s="213"/>
      <c r="AE29" s="213"/>
      <c r="AF29" s="213"/>
      <c r="AG29" s="213" t="s">
        <v>110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30"/>
      <c r="B30" s="231"/>
      <c r="C30" s="260" t="s">
        <v>109</v>
      </c>
      <c r="D30" s="235"/>
      <c r="E30" s="236"/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3"/>
      <c r="AA30" s="213"/>
      <c r="AB30" s="213"/>
      <c r="AC30" s="213"/>
      <c r="AD30" s="213"/>
      <c r="AE30" s="213"/>
      <c r="AF30" s="213"/>
      <c r="AG30" s="213" t="s">
        <v>110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30"/>
      <c r="B31" s="231"/>
      <c r="C31" s="260" t="s">
        <v>109</v>
      </c>
      <c r="D31" s="235"/>
      <c r="E31" s="236"/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3"/>
      <c r="AA31" s="213"/>
      <c r="AB31" s="213"/>
      <c r="AC31" s="213"/>
      <c r="AD31" s="213"/>
      <c r="AE31" s="213"/>
      <c r="AF31" s="213"/>
      <c r="AG31" s="213" t="s">
        <v>110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">
      <c r="A32" s="230"/>
      <c r="B32" s="231"/>
      <c r="C32" s="260" t="s">
        <v>109</v>
      </c>
      <c r="D32" s="235"/>
      <c r="E32" s="236"/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3"/>
      <c r="AA32" s="213"/>
      <c r="AB32" s="213"/>
      <c r="AC32" s="213"/>
      <c r="AD32" s="213"/>
      <c r="AE32" s="213"/>
      <c r="AF32" s="213"/>
      <c r="AG32" s="213" t="s">
        <v>110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">
      <c r="A33" s="230"/>
      <c r="B33" s="231"/>
      <c r="C33" s="260" t="s">
        <v>120</v>
      </c>
      <c r="D33" s="235"/>
      <c r="E33" s="236">
        <v>423.5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3"/>
      <c r="AA33" s="213"/>
      <c r="AB33" s="213"/>
      <c r="AC33" s="213"/>
      <c r="AD33" s="213"/>
      <c r="AE33" s="213"/>
      <c r="AF33" s="213"/>
      <c r="AG33" s="213" t="s">
        <v>110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6">
        <v>5</v>
      </c>
      <c r="B34" s="247" t="s">
        <v>121</v>
      </c>
      <c r="C34" s="259" t="s">
        <v>122</v>
      </c>
      <c r="D34" s="248" t="s">
        <v>104</v>
      </c>
      <c r="E34" s="249">
        <v>167.9716</v>
      </c>
      <c r="F34" s="250"/>
      <c r="G34" s="251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9.7999999999999997E-4</v>
      </c>
      <c r="O34" s="232">
        <f>ROUND(E34*N34,2)</f>
        <v>0.16</v>
      </c>
      <c r="P34" s="232">
        <v>0</v>
      </c>
      <c r="Q34" s="232">
        <f>ROUND(E34*P34,2)</f>
        <v>0</v>
      </c>
      <c r="R34" s="233"/>
      <c r="S34" s="233" t="s">
        <v>105</v>
      </c>
      <c r="T34" s="233" t="s">
        <v>105</v>
      </c>
      <c r="U34" s="233">
        <v>0.23599999999999999</v>
      </c>
      <c r="V34" s="233">
        <f>ROUND(E34*U34,2)</f>
        <v>39.64</v>
      </c>
      <c r="W34" s="233"/>
      <c r="X34" s="233" t="s">
        <v>106</v>
      </c>
      <c r="Y34" s="233" t="s">
        <v>107</v>
      </c>
      <c r="Z34" s="213"/>
      <c r="AA34" s="213"/>
      <c r="AB34" s="213"/>
      <c r="AC34" s="213"/>
      <c r="AD34" s="213"/>
      <c r="AE34" s="213"/>
      <c r="AF34" s="213"/>
      <c r="AG34" s="213" t="s">
        <v>108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30"/>
      <c r="B35" s="231"/>
      <c r="C35" s="260" t="s">
        <v>109</v>
      </c>
      <c r="D35" s="235"/>
      <c r="E35" s="236"/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3"/>
      <c r="AA35" s="213"/>
      <c r="AB35" s="213"/>
      <c r="AC35" s="213"/>
      <c r="AD35" s="213"/>
      <c r="AE35" s="213"/>
      <c r="AF35" s="213"/>
      <c r="AG35" s="213" t="s">
        <v>110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">
      <c r="A36" s="230"/>
      <c r="B36" s="231"/>
      <c r="C36" s="260" t="s">
        <v>123</v>
      </c>
      <c r="D36" s="235"/>
      <c r="E36" s="236">
        <v>167.97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3"/>
      <c r="AA36" s="213"/>
      <c r="AB36" s="213"/>
      <c r="AC36" s="213"/>
      <c r="AD36" s="213"/>
      <c r="AE36" s="213"/>
      <c r="AF36" s="213"/>
      <c r="AG36" s="213" t="s">
        <v>110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6">
        <v>6</v>
      </c>
      <c r="B37" s="247" t="s">
        <v>124</v>
      </c>
      <c r="C37" s="259" t="s">
        <v>125</v>
      </c>
      <c r="D37" s="248" t="s">
        <v>104</v>
      </c>
      <c r="E37" s="249">
        <v>650.51379999999995</v>
      </c>
      <c r="F37" s="250"/>
      <c r="G37" s="251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8.4999999999999995E-4</v>
      </c>
      <c r="O37" s="232">
        <f>ROUND(E37*N37,2)</f>
        <v>0.55000000000000004</v>
      </c>
      <c r="P37" s="232">
        <v>0</v>
      </c>
      <c r="Q37" s="232">
        <f>ROUND(E37*P37,2)</f>
        <v>0</v>
      </c>
      <c r="R37" s="233"/>
      <c r="S37" s="233" t="s">
        <v>105</v>
      </c>
      <c r="T37" s="233" t="s">
        <v>105</v>
      </c>
      <c r="U37" s="233">
        <v>0.47899999999999998</v>
      </c>
      <c r="V37" s="233">
        <f>ROUND(E37*U37,2)</f>
        <v>311.60000000000002</v>
      </c>
      <c r="W37" s="233"/>
      <c r="X37" s="233" t="s">
        <v>106</v>
      </c>
      <c r="Y37" s="233" t="s">
        <v>107</v>
      </c>
      <c r="Z37" s="213"/>
      <c r="AA37" s="213"/>
      <c r="AB37" s="213"/>
      <c r="AC37" s="213"/>
      <c r="AD37" s="213"/>
      <c r="AE37" s="213"/>
      <c r="AF37" s="213"/>
      <c r="AG37" s="213" t="s">
        <v>108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30"/>
      <c r="B38" s="231"/>
      <c r="C38" s="260" t="s">
        <v>109</v>
      </c>
      <c r="D38" s="235"/>
      <c r="E38" s="236"/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3"/>
      <c r="AA38" s="213"/>
      <c r="AB38" s="213"/>
      <c r="AC38" s="213"/>
      <c r="AD38" s="213"/>
      <c r="AE38" s="213"/>
      <c r="AF38" s="213"/>
      <c r="AG38" s="213" t="s">
        <v>110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">
      <c r="A39" s="230"/>
      <c r="B39" s="231"/>
      <c r="C39" s="260" t="s">
        <v>109</v>
      </c>
      <c r="D39" s="235"/>
      <c r="E39" s="236"/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3"/>
      <c r="AA39" s="213"/>
      <c r="AB39" s="213"/>
      <c r="AC39" s="213"/>
      <c r="AD39" s="213"/>
      <c r="AE39" s="213"/>
      <c r="AF39" s="213"/>
      <c r="AG39" s="213" t="s">
        <v>110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30"/>
      <c r="B40" s="231"/>
      <c r="C40" s="260" t="s">
        <v>109</v>
      </c>
      <c r="D40" s="235"/>
      <c r="E40" s="236"/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3"/>
      <c r="AA40" s="213"/>
      <c r="AB40" s="213"/>
      <c r="AC40" s="213"/>
      <c r="AD40" s="213"/>
      <c r="AE40" s="213"/>
      <c r="AF40" s="213"/>
      <c r="AG40" s="213" t="s">
        <v>110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">
      <c r="A41" s="230"/>
      <c r="B41" s="231"/>
      <c r="C41" s="260" t="s">
        <v>109</v>
      </c>
      <c r="D41" s="235"/>
      <c r="E41" s="236"/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3"/>
      <c r="AA41" s="213"/>
      <c r="AB41" s="213"/>
      <c r="AC41" s="213"/>
      <c r="AD41" s="213"/>
      <c r="AE41" s="213"/>
      <c r="AF41" s="213"/>
      <c r="AG41" s="213" t="s">
        <v>110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30"/>
      <c r="B42" s="231"/>
      <c r="C42" s="260" t="s">
        <v>109</v>
      </c>
      <c r="D42" s="235"/>
      <c r="E42" s="236"/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3"/>
      <c r="AA42" s="213"/>
      <c r="AB42" s="213"/>
      <c r="AC42" s="213"/>
      <c r="AD42" s="213"/>
      <c r="AE42" s="213"/>
      <c r="AF42" s="213"/>
      <c r="AG42" s="213" t="s">
        <v>110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 x14ac:dyDescent="0.2">
      <c r="A43" s="230"/>
      <c r="B43" s="231"/>
      <c r="C43" s="260" t="s">
        <v>109</v>
      </c>
      <c r="D43" s="235"/>
      <c r="E43" s="236"/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3"/>
      <c r="AA43" s="213"/>
      <c r="AB43" s="213"/>
      <c r="AC43" s="213"/>
      <c r="AD43" s="213"/>
      <c r="AE43" s="213"/>
      <c r="AF43" s="213"/>
      <c r="AG43" s="213" t="s">
        <v>110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">
      <c r="A44" s="230"/>
      <c r="B44" s="231"/>
      <c r="C44" s="260" t="s">
        <v>109</v>
      </c>
      <c r="D44" s="235"/>
      <c r="E44" s="236"/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3"/>
      <c r="AA44" s="213"/>
      <c r="AB44" s="213"/>
      <c r="AC44" s="213"/>
      <c r="AD44" s="213"/>
      <c r="AE44" s="213"/>
      <c r="AF44" s="213"/>
      <c r="AG44" s="213" t="s">
        <v>110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">
      <c r="A45" s="230"/>
      <c r="B45" s="231"/>
      <c r="C45" s="260" t="s">
        <v>126</v>
      </c>
      <c r="D45" s="235"/>
      <c r="E45" s="236">
        <v>650.51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3"/>
      <c r="AA45" s="213"/>
      <c r="AB45" s="213"/>
      <c r="AC45" s="213"/>
      <c r="AD45" s="213"/>
      <c r="AE45" s="213"/>
      <c r="AF45" s="213"/>
      <c r="AG45" s="213" t="s">
        <v>110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52">
        <v>7</v>
      </c>
      <c r="B46" s="253" t="s">
        <v>127</v>
      </c>
      <c r="C46" s="261" t="s">
        <v>128</v>
      </c>
      <c r="D46" s="254" t="s">
        <v>104</v>
      </c>
      <c r="E46" s="255">
        <v>167.9716</v>
      </c>
      <c r="F46" s="256"/>
      <c r="G46" s="257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3"/>
      <c r="S46" s="233" t="s">
        <v>105</v>
      </c>
      <c r="T46" s="233" t="s">
        <v>105</v>
      </c>
      <c r="U46" s="233">
        <v>7.0000000000000007E-2</v>
      </c>
      <c r="V46" s="233">
        <f>ROUND(E46*U46,2)</f>
        <v>11.76</v>
      </c>
      <c r="W46" s="233"/>
      <c r="X46" s="233" t="s">
        <v>106</v>
      </c>
      <c r="Y46" s="233" t="s">
        <v>107</v>
      </c>
      <c r="Z46" s="213"/>
      <c r="AA46" s="213"/>
      <c r="AB46" s="213"/>
      <c r="AC46" s="213"/>
      <c r="AD46" s="213"/>
      <c r="AE46" s="213"/>
      <c r="AF46" s="213"/>
      <c r="AG46" s="213" t="s">
        <v>108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39" t="s">
        <v>100</v>
      </c>
      <c r="B47" s="240" t="s">
        <v>69</v>
      </c>
      <c r="C47" s="258" t="s">
        <v>70</v>
      </c>
      <c r="D47" s="241"/>
      <c r="E47" s="242"/>
      <c r="F47" s="243"/>
      <c r="G47" s="244">
        <f>SUMIF(AG48:AG49,"&lt;&gt;NOR",G48:G49)</f>
        <v>0</v>
      </c>
      <c r="H47" s="238"/>
      <c r="I47" s="238">
        <f>SUM(I48:I49)</f>
        <v>0</v>
      </c>
      <c r="J47" s="238"/>
      <c r="K47" s="238">
        <f>SUM(K48:K49)</f>
        <v>0</v>
      </c>
      <c r="L47" s="238"/>
      <c r="M47" s="238">
        <f>SUM(M48:M49)</f>
        <v>0</v>
      </c>
      <c r="N47" s="237"/>
      <c r="O47" s="237">
        <f>SUM(O48:O49)</f>
        <v>0</v>
      </c>
      <c r="P47" s="237"/>
      <c r="Q47" s="237">
        <f>SUM(Q48:Q49)</f>
        <v>0</v>
      </c>
      <c r="R47" s="238"/>
      <c r="S47" s="238"/>
      <c r="T47" s="238"/>
      <c r="U47" s="238"/>
      <c r="V47" s="238">
        <f>SUM(V48:V49)</f>
        <v>37.090000000000003</v>
      </c>
      <c r="W47" s="238"/>
      <c r="X47" s="238"/>
      <c r="Y47" s="238"/>
      <c r="AG47" t="s">
        <v>101</v>
      </c>
    </row>
    <row r="48" spans="1:60" outlineLevel="1" x14ac:dyDescent="0.2">
      <c r="A48" s="252">
        <v>8</v>
      </c>
      <c r="B48" s="253" t="s">
        <v>129</v>
      </c>
      <c r="C48" s="261" t="s">
        <v>130</v>
      </c>
      <c r="D48" s="254" t="s">
        <v>131</v>
      </c>
      <c r="E48" s="255">
        <v>75.691000000000003</v>
      </c>
      <c r="F48" s="256"/>
      <c r="G48" s="257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105</v>
      </c>
      <c r="T48" s="233" t="s">
        <v>105</v>
      </c>
      <c r="U48" s="233">
        <v>0.49</v>
      </c>
      <c r="V48" s="233">
        <f>ROUND(E48*U48,2)</f>
        <v>37.090000000000003</v>
      </c>
      <c r="W48" s="233"/>
      <c r="X48" s="233" t="s">
        <v>132</v>
      </c>
      <c r="Y48" s="233" t="s">
        <v>107</v>
      </c>
      <c r="Z48" s="213"/>
      <c r="AA48" s="213"/>
      <c r="AB48" s="213"/>
      <c r="AC48" s="213"/>
      <c r="AD48" s="213"/>
      <c r="AE48" s="213"/>
      <c r="AF48" s="213"/>
      <c r="AG48" s="213" t="s">
        <v>133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52">
        <v>9</v>
      </c>
      <c r="B49" s="253" t="s">
        <v>134</v>
      </c>
      <c r="C49" s="261" t="s">
        <v>135</v>
      </c>
      <c r="D49" s="254" t="s">
        <v>131</v>
      </c>
      <c r="E49" s="255">
        <v>302.76400000000001</v>
      </c>
      <c r="F49" s="256"/>
      <c r="G49" s="257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105</v>
      </c>
      <c r="T49" s="233" t="s">
        <v>105</v>
      </c>
      <c r="U49" s="233">
        <v>0</v>
      </c>
      <c r="V49" s="233">
        <f>ROUND(E49*U49,2)</f>
        <v>0</v>
      </c>
      <c r="W49" s="233"/>
      <c r="X49" s="233" t="s">
        <v>132</v>
      </c>
      <c r="Y49" s="233" t="s">
        <v>107</v>
      </c>
      <c r="Z49" s="213"/>
      <c r="AA49" s="213"/>
      <c r="AB49" s="213"/>
      <c r="AC49" s="213"/>
      <c r="AD49" s="213"/>
      <c r="AE49" s="213"/>
      <c r="AF49" s="213"/>
      <c r="AG49" s="213" t="s">
        <v>133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39" t="s">
        <v>100</v>
      </c>
      <c r="B50" s="240" t="s">
        <v>57</v>
      </c>
      <c r="C50" s="258" t="s">
        <v>58</v>
      </c>
      <c r="D50" s="241"/>
      <c r="E50" s="242"/>
      <c r="F50" s="243"/>
      <c r="G50" s="244">
        <f>SUMIF(AG51:AG86,"&lt;&gt;NOR",G51:G86)</f>
        <v>0</v>
      </c>
      <c r="H50" s="238"/>
      <c r="I50" s="238">
        <f>SUM(I51:I86)</f>
        <v>0</v>
      </c>
      <c r="J50" s="238"/>
      <c r="K50" s="238">
        <f>SUM(K51:K86)</f>
        <v>0</v>
      </c>
      <c r="L50" s="238"/>
      <c r="M50" s="238">
        <f>SUM(M51:M86)</f>
        <v>0</v>
      </c>
      <c r="N50" s="237"/>
      <c r="O50" s="237">
        <f>SUM(O51:O86)</f>
        <v>669.99</v>
      </c>
      <c r="P50" s="237"/>
      <c r="Q50" s="237">
        <f>SUM(Q51:Q86)</f>
        <v>0</v>
      </c>
      <c r="R50" s="238"/>
      <c r="S50" s="238"/>
      <c r="T50" s="238"/>
      <c r="U50" s="238"/>
      <c r="V50" s="238">
        <f>SUM(V51:V86)</f>
        <v>559.23</v>
      </c>
      <c r="W50" s="238"/>
      <c r="X50" s="238"/>
      <c r="Y50" s="238"/>
      <c r="AG50" t="s">
        <v>101</v>
      </c>
    </row>
    <row r="51" spans="1:60" outlineLevel="1" x14ac:dyDescent="0.2">
      <c r="A51" s="252">
        <v>10</v>
      </c>
      <c r="B51" s="253" t="s">
        <v>136</v>
      </c>
      <c r="C51" s="261" t="s">
        <v>137</v>
      </c>
      <c r="D51" s="254" t="s">
        <v>104</v>
      </c>
      <c r="E51" s="255">
        <v>650.51379999999995</v>
      </c>
      <c r="F51" s="256"/>
      <c r="G51" s="257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105</v>
      </c>
      <c r="T51" s="233" t="s">
        <v>105</v>
      </c>
      <c r="U51" s="233">
        <v>0.32700000000000001</v>
      </c>
      <c r="V51" s="233">
        <f>ROUND(E51*U51,2)</f>
        <v>212.72</v>
      </c>
      <c r="W51" s="233"/>
      <c r="X51" s="233" t="s">
        <v>106</v>
      </c>
      <c r="Y51" s="233" t="s">
        <v>107</v>
      </c>
      <c r="Z51" s="213"/>
      <c r="AA51" s="213"/>
      <c r="AB51" s="213"/>
      <c r="AC51" s="213"/>
      <c r="AD51" s="213"/>
      <c r="AE51" s="213"/>
      <c r="AF51" s="213"/>
      <c r="AG51" s="213" t="s">
        <v>108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6">
        <v>11</v>
      </c>
      <c r="B52" s="247" t="s">
        <v>138</v>
      </c>
      <c r="C52" s="259" t="s">
        <v>139</v>
      </c>
      <c r="D52" s="248" t="s">
        <v>116</v>
      </c>
      <c r="E52" s="249">
        <v>232.92628999999999</v>
      </c>
      <c r="F52" s="250"/>
      <c r="G52" s="251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3"/>
      <c r="S52" s="233" t="s">
        <v>105</v>
      </c>
      <c r="T52" s="233" t="s">
        <v>105</v>
      </c>
      <c r="U52" s="233">
        <v>0.51900000000000002</v>
      </c>
      <c r="V52" s="233">
        <f>ROUND(E52*U52,2)</f>
        <v>120.89</v>
      </c>
      <c r="W52" s="233"/>
      <c r="X52" s="233" t="s">
        <v>106</v>
      </c>
      <c r="Y52" s="233" t="s">
        <v>107</v>
      </c>
      <c r="Z52" s="213"/>
      <c r="AA52" s="213"/>
      <c r="AB52" s="213"/>
      <c r="AC52" s="213"/>
      <c r="AD52" s="213"/>
      <c r="AE52" s="213"/>
      <c r="AF52" s="213"/>
      <c r="AG52" s="213" t="s">
        <v>108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30"/>
      <c r="B53" s="231"/>
      <c r="C53" s="260" t="s">
        <v>109</v>
      </c>
      <c r="D53" s="235"/>
      <c r="E53" s="236"/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3"/>
      <c r="AA53" s="213"/>
      <c r="AB53" s="213"/>
      <c r="AC53" s="213"/>
      <c r="AD53" s="213"/>
      <c r="AE53" s="213"/>
      <c r="AF53" s="213"/>
      <c r="AG53" s="213" t="s">
        <v>110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30"/>
      <c r="B54" s="231"/>
      <c r="C54" s="260" t="s">
        <v>140</v>
      </c>
      <c r="D54" s="235"/>
      <c r="E54" s="236">
        <v>232.93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3"/>
      <c r="AA54" s="213"/>
      <c r="AB54" s="213"/>
      <c r="AC54" s="213"/>
      <c r="AD54" s="213"/>
      <c r="AE54" s="213"/>
      <c r="AF54" s="213"/>
      <c r="AG54" s="213" t="s">
        <v>110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6">
        <v>12</v>
      </c>
      <c r="B55" s="247" t="s">
        <v>141</v>
      </c>
      <c r="C55" s="259" t="s">
        <v>142</v>
      </c>
      <c r="D55" s="248" t="s">
        <v>116</v>
      </c>
      <c r="E55" s="249">
        <v>387.02190000000002</v>
      </c>
      <c r="F55" s="250"/>
      <c r="G55" s="251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105</v>
      </c>
      <c r="T55" s="233" t="s">
        <v>105</v>
      </c>
      <c r="U55" s="233">
        <v>1.0999999999999999E-2</v>
      </c>
      <c r="V55" s="233">
        <f>ROUND(E55*U55,2)</f>
        <v>4.26</v>
      </c>
      <c r="W55" s="233"/>
      <c r="X55" s="233" t="s">
        <v>106</v>
      </c>
      <c r="Y55" s="233" t="s">
        <v>107</v>
      </c>
      <c r="Z55" s="213"/>
      <c r="AA55" s="213"/>
      <c r="AB55" s="213"/>
      <c r="AC55" s="213"/>
      <c r="AD55" s="213"/>
      <c r="AE55" s="213"/>
      <c r="AF55" s="213"/>
      <c r="AG55" s="213" t="s">
        <v>108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30"/>
      <c r="B56" s="231"/>
      <c r="C56" s="260" t="s">
        <v>109</v>
      </c>
      <c r="D56" s="235"/>
      <c r="E56" s="236"/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3"/>
      <c r="AA56" s="213"/>
      <c r="AB56" s="213"/>
      <c r="AC56" s="213"/>
      <c r="AD56" s="213"/>
      <c r="AE56" s="213"/>
      <c r="AF56" s="213"/>
      <c r="AG56" s="213" t="s">
        <v>110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30"/>
      <c r="B57" s="231"/>
      <c r="C57" s="260" t="s">
        <v>109</v>
      </c>
      <c r="D57" s="235"/>
      <c r="E57" s="236"/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3"/>
      <c r="AA57" s="213"/>
      <c r="AB57" s="213"/>
      <c r="AC57" s="213"/>
      <c r="AD57" s="213"/>
      <c r="AE57" s="213"/>
      <c r="AF57" s="213"/>
      <c r="AG57" s="213" t="s">
        <v>110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30"/>
      <c r="B58" s="231"/>
      <c r="C58" s="260" t="s">
        <v>109</v>
      </c>
      <c r="D58" s="235"/>
      <c r="E58" s="236"/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3"/>
      <c r="AA58" s="213"/>
      <c r="AB58" s="213"/>
      <c r="AC58" s="213"/>
      <c r="AD58" s="213"/>
      <c r="AE58" s="213"/>
      <c r="AF58" s="213"/>
      <c r="AG58" s="213" t="s">
        <v>110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">
      <c r="A59" s="230"/>
      <c r="B59" s="231"/>
      <c r="C59" s="260" t="s">
        <v>109</v>
      </c>
      <c r="D59" s="235"/>
      <c r="E59" s="236"/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3"/>
      <c r="AA59" s="213"/>
      <c r="AB59" s="213"/>
      <c r="AC59" s="213"/>
      <c r="AD59" s="213"/>
      <c r="AE59" s="213"/>
      <c r="AF59" s="213"/>
      <c r="AG59" s="213" t="s">
        <v>110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">
      <c r="A60" s="230"/>
      <c r="B60" s="231"/>
      <c r="C60" s="260" t="s">
        <v>143</v>
      </c>
      <c r="D60" s="235"/>
      <c r="E60" s="236">
        <v>387.02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3"/>
      <c r="AA60" s="213"/>
      <c r="AB60" s="213"/>
      <c r="AC60" s="213"/>
      <c r="AD60" s="213"/>
      <c r="AE60" s="213"/>
      <c r="AF60" s="213"/>
      <c r="AG60" s="213" t="s">
        <v>110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 x14ac:dyDescent="0.2">
      <c r="A61" s="252">
        <v>13</v>
      </c>
      <c r="B61" s="253" t="s">
        <v>144</v>
      </c>
      <c r="C61" s="261" t="s">
        <v>145</v>
      </c>
      <c r="D61" s="254" t="s">
        <v>116</v>
      </c>
      <c r="E61" s="255">
        <v>387.02190000000002</v>
      </c>
      <c r="F61" s="256"/>
      <c r="G61" s="257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105</v>
      </c>
      <c r="T61" s="233" t="s">
        <v>105</v>
      </c>
      <c r="U61" s="233">
        <v>5.2999999999999999E-2</v>
      </c>
      <c r="V61" s="233">
        <f>ROUND(E61*U61,2)</f>
        <v>20.51</v>
      </c>
      <c r="W61" s="233"/>
      <c r="X61" s="233" t="s">
        <v>106</v>
      </c>
      <c r="Y61" s="233" t="s">
        <v>107</v>
      </c>
      <c r="Z61" s="213"/>
      <c r="AA61" s="213"/>
      <c r="AB61" s="213"/>
      <c r="AC61" s="213"/>
      <c r="AD61" s="213"/>
      <c r="AE61" s="213"/>
      <c r="AF61" s="213"/>
      <c r="AG61" s="213" t="s">
        <v>108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52">
        <v>14</v>
      </c>
      <c r="B62" s="253" t="s">
        <v>146</v>
      </c>
      <c r="C62" s="261" t="s">
        <v>147</v>
      </c>
      <c r="D62" s="254" t="s">
        <v>116</v>
      </c>
      <c r="E62" s="255">
        <v>387.02190000000002</v>
      </c>
      <c r="F62" s="256"/>
      <c r="G62" s="257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105</v>
      </c>
      <c r="T62" s="233" t="s">
        <v>105</v>
      </c>
      <c r="U62" s="233">
        <v>0</v>
      </c>
      <c r="V62" s="233">
        <f>ROUND(E62*U62,2)</f>
        <v>0</v>
      </c>
      <c r="W62" s="233"/>
      <c r="X62" s="233" t="s">
        <v>106</v>
      </c>
      <c r="Y62" s="233" t="s">
        <v>107</v>
      </c>
      <c r="Z62" s="213"/>
      <c r="AA62" s="213"/>
      <c r="AB62" s="213"/>
      <c r="AC62" s="213"/>
      <c r="AD62" s="213"/>
      <c r="AE62" s="213"/>
      <c r="AF62" s="213"/>
      <c r="AG62" s="213" t="s">
        <v>108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6">
        <v>15</v>
      </c>
      <c r="B63" s="247" t="s">
        <v>148</v>
      </c>
      <c r="C63" s="259" t="s">
        <v>149</v>
      </c>
      <c r="D63" s="248" t="s">
        <v>116</v>
      </c>
      <c r="E63" s="249">
        <v>306.01735000000002</v>
      </c>
      <c r="F63" s="250"/>
      <c r="G63" s="251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105</v>
      </c>
      <c r="T63" s="233" t="s">
        <v>105</v>
      </c>
      <c r="U63" s="233">
        <v>0.20200000000000001</v>
      </c>
      <c r="V63" s="233">
        <f>ROUND(E63*U63,2)</f>
        <v>61.82</v>
      </c>
      <c r="W63" s="233"/>
      <c r="X63" s="233" t="s">
        <v>106</v>
      </c>
      <c r="Y63" s="233" t="s">
        <v>107</v>
      </c>
      <c r="Z63" s="213"/>
      <c r="AA63" s="213"/>
      <c r="AB63" s="213"/>
      <c r="AC63" s="213"/>
      <c r="AD63" s="213"/>
      <c r="AE63" s="213"/>
      <c r="AF63" s="213"/>
      <c r="AG63" s="213" t="s">
        <v>108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30"/>
      <c r="B64" s="231"/>
      <c r="C64" s="260" t="s">
        <v>109</v>
      </c>
      <c r="D64" s="235"/>
      <c r="E64" s="236"/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3"/>
      <c r="AA64" s="213"/>
      <c r="AB64" s="213"/>
      <c r="AC64" s="213"/>
      <c r="AD64" s="213"/>
      <c r="AE64" s="213"/>
      <c r="AF64" s="213"/>
      <c r="AG64" s="213" t="s">
        <v>110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 x14ac:dyDescent="0.2">
      <c r="A65" s="230"/>
      <c r="B65" s="231"/>
      <c r="C65" s="260" t="s">
        <v>109</v>
      </c>
      <c r="D65" s="235"/>
      <c r="E65" s="236"/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3"/>
      <c r="AA65" s="213"/>
      <c r="AB65" s="213"/>
      <c r="AC65" s="213"/>
      <c r="AD65" s="213"/>
      <c r="AE65" s="213"/>
      <c r="AF65" s="213"/>
      <c r="AG65" s="213" t="s">
        <v>110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">
      <c r="A66" s="230"/>
      <c r="B66" s="231"/>
      <c r="C66" s="260" t="s">
        <v>109</v>
      </c>
      <c r="D66" s="235"/>
      <c r="E66" s="236"/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3"/>
      <c r="AA66" s="213"/>
      <c r="AB66" s="213"/>
      <c r="AC66" s="213"/>
      <c r="AD66" s="213"/>
      <c r="AE66" s="213"/>
      <c r="AF66" s="213"/>
      <c r="AG66" s="213" t="s">
        <v>110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3" x14ac:dyDescent="0.2">
      <c r="A67" s="230"/>
      <c r="B67" s="231"/>
      <c r="C67" s="260" t="s">
        <v>109</v>
      </c>
      <c r="D67" s="235"/>
      <c r="E67" s="236"/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3"/>
      <c r="AA67" s="213"/>
      <c r="AB67" s="213"/>
      <c r="AC67" s="213"/>
      <c r="AD67" s="213"/>
      <c r="AE67" s="213"/>
      <c r="AF67" s="213"/>
      <c r="AG67" s="213" t="s">
        <v>110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 x14ac:dyDescent="0.2">
      <c r="A68" s="230"/>
      <c r="B68" s="231"/>
      <c r="C68" s="260" t="s">
        <v>109</v>
      </c>
      <c r="D68" s="235"/>
      <c r="E68" s="236"/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3"/>
      <c r="AA68" s="213"/>
      <c r="AB68" s="213"/>
      <c r="AC68" s="213"/>
      <c r="AD68" s="213"/>
      <c r="AE68" s="213"/>
      <c r="AF68" s="213"/>
      <c r="AG68" s="213" t="s">
        <v>110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3" x14ac:dyDescent="0.2">
      <c r="A69" s="230"/>
      <c r="B69" s="231"/>
      <c r="C69" s="260" t="s">
        <v>109</v>
      </c>
      <c r="D69" s="235"/>
      <c r="E69" s="236"/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3"/>
      <c r="AA69" s="213"/>
      <c r="AB69" s="213"/>
      <c r="AC69" s="213"/>
      <c r="AD69" s="213"/>
      <c r="AE69" s="213"/>
      <c r="AF69" s="213"/>
      <c r="AG69" s="213" t="s">
        <v>110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">
      <c r="A70" s="230"/>
      <c r="B70" s="231"/>
      <c r="C70" s="260" t="s">
        <v>109</v>
      </c>
      <c r="D70" s="235"/>
      <c r="E70" s="236"/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3"/>
      <c r="AA70" s="213"/>
      <c r="AB70" s="213"/>
      <c r="AC70" s="213"/>
      <c r="AD70" s="213"/>
      <c r="AE70" s="213"/>
      <c r="AF70" s="213"/>
      <c r="AG70" s="213" t="s">
        <v>110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">
      <c r="A71" s="230"/>
      <c r="B71" s="231"/>
      <c r="C71" s="260" t="s">
        <v>109</v>
      </c>
      <c r="D71" s="235"/>
      <c r="E71" s="236"/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3"/>
      <c r="AA71" s="213"/>
      <c r="AB71" s="213"/>
      <c r="AC71" s="213"/>
      <c r="AD71" s="213"/>
      <c r="AE71" s="213"/>
      <c r="AF71" s="213"/>
      <c r="AG71" s="213" t="s">
        <v>110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">
      <c r="A72" s="230"/>
      <c r="B72" s="231"/>
      <c r="C72" s="260" t="s">
        <v>109</v>
      </c>
      <c r="D72" s="235"/>
      <c r="E72" s="236"/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3"/>
      <c r="AA72" s="213"/>
      <c r="AB72" s="213"/>
      <c r="AC72" s="213"/>
      <c r="AD72" s="213"/>
      <c r="AE72" s="213"/>
      <c r="AF72" s="213"/>
      <c r="AG72" s="213" t="s">
        <v>110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">
      <c r="A73" s="230"/>
      <c r="B73" s="231"/>
      <c r="C73" s="260" t="s">
        <v>150</v>
      </c>
      <c r="D73" s="235"/>
      <c r="E73" s="236">
        <v>306.02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3"/>
      <c r="AA73" s="213"/>
      <c r="AB73" s="213"/>
      <c r="AC73" s="213"/>
      <c r="AD73" s="213"/>
      <c r="AE73" s="213"/>
      <c r="AF73" s="213"/>
      <c r="AG73" s="213" t="s">
        <v>110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6">
        <v>16</v>
      </c>
      <c r="B74" s="247" t="s">
        <v>151</v>
      </c>
      <c r="C74" s="259" t="s">
        <v>152</v>
      </c>
      <c r="D74" s="248" t="s">
        <v>131</v>
      </c>
      <c r="E74" s="249">
        <v>521.07380000000001</v>
      </c>
      <c r="F74" s="250"/>
      <c r="G74" s="251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1</v>
      </c>
      <c r="O74" s="232">
        <f>ROUND(E74*N74,2)</f>
        <v>521.07000000000005</v>
      </c>
      <c r="P74" s="232">
        <v>0</v>
      </c>
      <c r="Q74" s="232">
        <f>ROUND(E74*P74,2)</f>
        <v>0</v>
      </c>
      <c r="R74" s="233" t="s">
        <v>153</v>
      </c>
      <c r="S74" s="233" t="s">
        <v>105</v>
      </c>
      <c r="T74" s="233" t="s">
        <v>105</v>
      </c>
      <c r="U74" s="233">
        <v>0</v>
      </c>
      <c r="V74" s="233">
        <f>ROUND(E74*U74,2)</f>
        <v>0</v>
      </c>
      <c r="W74" s="233"/>
      <c r="X74" s="233" t="s">
        <v>154</v>
      </c>
      <c r="Y74" s="233" t="s">
        <v>107</v>
      </c>
      <c r="Z74" s="213"/>
      <c r="AA74" s="213"/>
      <c r="AB74" s="213"/>
      <c r="AC74" s="213"/>
      <c r="AD74" s="213"/>
      <c r="AE74" s="213"/>
      <c r="AF74" s="213"/>
      <c r="AG74" s="213" t="s">
        <v>155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">
      <c r="A75" s="230"/>
      <c r="B75" s="231"/>
      <c r="C75" s="260" t="s">
        <v>109</v>
      </c>
      <c r="D75" s="235"/>
      <c r="E75" s="236"/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3"/>
      <c r="AA75" s="213"/>
      <c r="AB75" s="213"/>
      <c r="AC75" s="213"/>
      <c r="AD75" s="213"/>
      <c r="AE75" s="213"/>
      <c r="AF75" s="213"/>
      <c r="AG75" s="213" t="s">
        <v>110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 x14ac:dyDescent="0.2">
      <c r="A76" s="230"/>
      <c r="B76" s="231"/>
      <c r="C76" s="260" t="s">
        <v>109</v>
      </c>
      <c r="D76" s="235"/>
      <c r="E76" s="236"/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3"/>
      <c r="AA76" s="213"/>
      <c r="AB76" s="213"/>
      <c r="AC76" s="213"/>
      <c r="AD76" s="213"/>
      <c r="AE76" s="213"/>
      <c r="AF76" s="213"/>
      <c r="AG76" s="213" t="s">
        <v>110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">
      <c r="A77" s="230"/>
      <c r="B77" s="231"/>
      <c r="C77" s="260" t="s">
        <v>109</v>
      </c>
      <c r="D77" s="235"/>
      <c r="E77" s="236"/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3"/>
      <c r="AA77" s="213"/>
      <c r="AB77" s="213"/>
      <c r="AC77" s="213"/>
      <c r="AD77" s="213"/>
      <c r="AE77" s="213"/>
      <c r="AF77" s="213"/>
      <c r="AG77" s="213" t="s">
        <v>110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">
      <c r="A78" s="230"/>
      <c r="B78" s="231"/>
      <c r="C78" s="260" t="s">
        <v>156</v>
      </c>
      <c r="D78" s="235"/>
      <c r="E78" s="236">
        <v>521.07000000000005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3"/>
      <c r="AA78" s="213"/>
      <c r="AB78" s="213"/>
      <c r="AC78" s="213"/>
      <c r="AD78" s="213"/>
      <c r="AE78" s="213"/>
      <c r="AF78" s="213"/>
      <c r="AG78" s="213" t="s">
        <v>110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46">
        <v>17</v>
      </c>
      <c r="B79" s="247" t="s">
        <v>157</v>
      </c>
      <c r="C79" s="259" t="s">
        <v>158</v>
      </c>
      <c r="D79" s="248" t="s">
        <v>116</v>
      </c>
      <c r="E79" s="249">
        <v>87.602789999999999</v>
      </c>
      <c r="F79" s="250"/>
      <c r="G79" s="251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1.7</v>
      </c>
      <c r="O79" s="232">
        <f>ROUND(E79*N79,2)</f>
        <v>148.91999999999999</v>
      </c>
      <c r="P79" s="232">
        <v>0</v>
      </c>
      <c r="Q79" s="232">
        <f>ROUND(E79*P79,2)</f>
        <v>0</v>
      </c>
      <c r="R79" s="233"/>
      <c r="S79" s="233" t="s">
        <v>105</v>
      </c>
      <c r="T79" s="233" t="s">
        <v>105</v>
      </c>
      <c r="U79" s="233">
        <v>1.587</v>
      </c>
      <c r="V79" s="233">
        <f>ROUND(E79*U79,2)</f>
        <v>139.03</v>
      </c>
      <c r="W79" s="233"/>
      <c r="X79" s="233" t="s">
        <v>106</v>
      </c>
      <c r="Y79" s="233" t="s">
        <v>107</v>
      </c>
      <c r="Z79" s="213"/>
      <c r="AA79" s="213"/>
      <c r="AB79" s="213"/>
      <c r="AC79" s="213"/>
      <c r="AD79" s="213"/>
      <c r="AE79" s="213"/>
      <c r="AF79" s="213"/>
      <c r="AG79" s="213" t="s">
        <v>108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30"/>
      <c r="B80" s="231"/>
      <c r="C80" s="260" t="s">
        <v>109</v>
      </c>
      <c r="D80" s="235"/>
      <c r="E80" s="236"/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3"/>
      <c r="AA80" s="213"/>
      <c r="AB80" s="213"/>
      <c r="AC80" s="213"/>
      <c r="AD80" s="213"/>
      <c r="AE80" s="213"/>
      <c r="AF80" s="213"/>
      <c r="AG80" s="213" t="s">
        <v>110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">
      <c r="A81" s="230"/>
      <c r="B81" s="231"/>
      <c r="C81" s="260" t="s">
        <v>109</v>
      </c>
      <c r="D81" s="235"/>
      <c r="E81" s="236"/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3"/>
      <c r="AA81" s="213"/>
      <c r="AB81" s="213"/>
      <c r="AC81" s="213"/>
      <c r="AD81" s="213"/>
      <c r="AE81" s="213"/>
      <c r="AF81" s="213"/>
      <c r="AG81" s="213" t="s">
        <v>110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 x14ac:dyDescent="0.2">
      <c r="A82" s="230"/>
      <c r="B82" s="231"/>
      <c r="C82" s="260" t="s">
        <v>109</v>
      </c>
      <c r="D82" s="235"/>
      <c r="E82" s="236"/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3"/>
      <c r="AA82" s="213"/>
      <c r="AB82" s="213"/>
      <c r="AC82" s="213"/>
      <c r="AD82" s="213"/>
      <c r="AE82" s="213"/>
      <c r="AF82" s="213"/>
      <c r="AG82" s="213" t="s">
        <v>110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">
      <c r="A83" s="230"/>
      <c r="B83" s="231"/>
      <c r="C83" s="260" t="s">
        <v>109</v>
      </c>
      <c r="D83" s="235"/>
      <c r="E83" s="236"/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3"/>
      <c r="AA83" s="213"/>
      <c r="AB83" s="213"/>
      <c r="AC83" s="213"/>
      <c r="AD83" s="213"/>
      <c r="AE83" s="213"/>
      <c r="AF83" s="213"/>
      <c r="AG83" s="213" t="s">
        <v>110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">
      <c r="A84" s="230"/>
      <c r="B84" s="231"/>
      <c r="C84" s="260" t="s">
        <v>109</v>
      </c>
      <c r="D84" s="235"/>
      <c r="E84" s="236"/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3"/>
      <c r="AA84" s="213"/>
      <c r="AB84" s="213"/>
      <c r="AC84" s="213"/>
      <c r="AD84" s="213"/>
      <c r="AE84" s="213"/>
      <c r="AF84" s="213"/>
      <c r="AG84" s="213" t="s">
        <v>110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">
      <c r="A85" s="230"/>
      <c r="B85" s="231"/>
      <c r="C85" s="260" t="s">
        <v>109</v>
      </c>
      <c r="D85" s="235"/>
      <c r="E85" s="236"/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3"/>
      <c r="AA85" s="213"/>
      <c r="AB85" s="213"/>
      <c r="AC85" s="213"/>
      <c r="AD85" s="213"/>
      <c r="AE85" s="213"/>
      <c r="AF85" s="213"/>
      <c r="AG85" s="213" t="s">
        <v>110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">
      <c r="A86" s="230"/>
      <c r="B86" s="231"/>
      <c r="C86" s="260" t="s">
        <v>159</v>
      </c>
      <c r="D86" s="235"/>
      <c r="E86" s="236">
        <v>87.6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3"/>
      <c r="AA86" s="213"/>
      <c r="AB86" s="213"/>
      <c r="AC86" s="213"/>
      <c r="AD86" s="213"/>
      <c r="AE86" s="213"/>
      <c r="AF86" s="213"/>
      <c r="AG86" s="213" t="s">
        <v>110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x14ac:dyDescent="0.2">
      <c r="A87" s="239" t="s">
        <v>100</v>
      </c>
      <c r="B87" s="240" t="s">
        <v>59</v>
      </c>
      <c r="C87" s="258" t="s">
        <v>60</v>
      </c>
      <c r="D87" s="241"/>
      <c r="E87" s="242"/>
      <c r="F87" s="243"/>
      <c r="G87" s="244">
        <f>SUMIF(AG88:AG99,"&lt;&gt;NOR",G88:G99)</f>
        <v>0</v>
      </c>
      <c r="H87" s="238"/>
      <c r="I87" s="238">
        <f>SUM(I88:I99)</f>
        <v>0</v>
      </c>
      <c r="J87" s="238"/>
      <c r="K87" s="238">
        <f>SUM(K88:K99)</f>
        <v>0</v>
      </c>
      <c r="L87" s="238"/>
      <c r="M87" s="238">
        <f>SUM(M88:M99)</f>
        <v>0</v>
      </c>
      <c r="N87" s="237"/>
      <c r="O87" s="237">
        <f>SUM(O88:O99)</f>
        <v>33.9</v>
      </c>
      <c r="P87" s="237"/>
      <c r="Q87" s="237">
        <f>SUM(Q88:Q99)</f>
        <v>0</v>
      </c>
      <c r="R87" s="238"/>
      <c r="S87" s="238"/>
      <c r="T87" s="238"/>
      <c r="U87" s="238"/>
      <c r="V87" s="238">
        <f>SUM(V88:V99)</f>
        <v>30.39</v>
      </c>
      <c r="W87" s="238"/>
      <c r="X87" s="238"/>
      <c r="Y87" s="238"/>
      <c r="AG87" t="s">
        <v>101</v>
      </c>
    </row>
    <row r="88" spans="1:60" outlineLevel="1" x14ac:dyDescent="0.2">
      <c r="A88" s="246">
        <v>18</v>
      </c>
      <c r="B88" s="247" t="s">
        <v>160</v>
      </c>
      <c r="C88" s="259" t="s">
        <v>161</v>
      </c>
      <c r="D88" s="248" t="s">
        <v>116</v>
      </c>
      <c r="E88" s="249">
        <v>17.928999999999998</v>
      </c>
      <c r="F88" s="250"/>
      <c r="G88" s="251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1.8907700000000001</v>
      </c>
      <c r="O88" s="232">
        <f>ROUND(E88*N88,2)</f>
        <v>33.9</v>
      </c>
      <c r="P88" s="232">
        <v>0</v>
      </c>
      <c r="Q88" s="232">
        <f>ROUND(E88*P88,2)</f>
        <v>0</v>
      </c>
      <c r="R88" s="233"/>
      <c r="S88" s="233" t="s">
        <v>105</v>
      </c>
      <c r="T88" s="233" t="s">
        <v>105</v>
      </c>
      <c r="U88" s="233">
        <v>1.6950000000000001</v>
      </c>
      <c r="V88" s="233">
        <f>ROUND(E88*U88,2)</f>
        <v>30.39</v>
      </c>
      <c r="W88" s="233"/>
      <c r="X88" s="233" t="s">
        <v>106</v>
      </c>
      <c r="Y88" s="233" t="s">
        <v>107</v>
      </c>
      <c r="Z88" s="213"/>
      <c r="AA88" s="213"/>
      <c r="AB88" s="213"/>
      <c r="AC88" s="213"/>
      <c r="AD88" s="213"/>
      <c r="AE88" s="213"/>
      <c r="AF88" s="213"/>
      <c r="AG88" s="213" t="s">
        <v>108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30"/>
      <c r="B89" s="231"/>
      <c r="C89" s="260" t="s">
        <v>109</v>
      </c>
      <c r="D89" s="235"/>
      <c r="E89" s="236"/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3"/>
      <c r="AA89" s="213"/>
      <c r="AB89" s="213"/>
      <c r="AC89" s="213"/>
      <c r="AD89" s="213"/>
      <c r="AE89" s="213"/>
      <c r="AF89" s="213"/>
      <c r="AG89" s="213" t="s">
        <v>110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">
      <c r="A90" s="230"/>
      <c r="B90" s="231"/>
      <c r="C90" s="260" t="s">
        <v>109</v>
      </c>
      <c r="D90" s="235"/>
      <c r="E90" s="236"/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3"/>
      <c r="AA90" s="213"/>
      <c r="AB90" s="213"/>
      <c r="AC90" s="213"/>
      <c r="AD90" s="213"/>
      <c r="AE90" s="213"/>
      <c r="AF90" s="213"/>
      <c r="AG90" s="213" t="s">
        <v>110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30"/>
      <c r="B91" s="231"/>
      <c r="C91" s="260" t="s">
        <v>109</v>
      </c>
      <c r="D91" s="235"/>
      <c r="E91" s="236"/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3"/>
      <c r="AA91" s="213"/>
      <c r="AB91" s="213"/>
      <c r="AC91" s="213"/>
      <c r="AD91" s="213"/>
      <c r="AE91" s="213"/>
      <c r="AF91" s="213"/>
      <c r="AG91" s="213" t="s">
        <v>110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">
      <c r="A92" s="230"/>
      <c r="B92" s="231"/>
      <c r="C92" s="260" t="s">
        <v>109</v>
      </c>
      <c r="D92" s="235"/>
      <c r="E92" s="236"/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3"/>
      <c r="AA92" s="213"/>
      <c r="AB92" s="213"/>
      <c r="AC92" s="213"/>
      <c r="AD92" s="213"/>
      <c r="AE92" s="213"/>
      <c r="AF92" s="213"/>
      <c r="AG92" s="213" t="s">
        <v>110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">
      <c r="A93" s="230"/>
      <c r="B93" s="231"/>
      <c r="C93" s="260" t="s">
        <v>109</v>
      </c>
      <c r="D93" s="235"/>
      <c r="E93" s="236"/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3"/>
      <c r="AA93" s="213"/>
      <c r="AB93" s="213"/>
      <c r="AC93" s="213"/>
      <c r="AD93" s="213"/>
      <c r="AE93" s="213"/>
      <c r="AF93" s="213"/>
      <c r="AG93" s="213" t="s">
        <v>110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">
      <c r="A94" s="230"/>
      <c r="B94" s="231"/>
      <c r="C94" s="260" t="s">
        <v>109</v>
      </c>
      <c r="D94" s="235"/>
      <c r="E94" s="236"/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3"/>
      <c r="AA94" s="213"/>
      <c r="AB94" s="213"/>
      <c r="AC94" s="213"/>
      <c r="AD94" s="213"/>
      <c r="AE94" s="213"/>
      <c r="AF94" s="213"/>
      <c r="AG94" s="213" t="s">
        <v>110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">
      <c r="A95" s="230"/>
      <c r="B95" s="231"/>
      <c r="C95" s="260" t="s">
        <v>109</v>
      </c>
      <c r="D95" s="235"/>
      <c r="E95" s="236"/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3"/>
      <c r="AA95" s="213"/>
      <c r="AB95" s="213"/>
      <c r="AC95" s="213"/>
      <c r="AD95" s="213"/>
      <c r="AE95" s="213"/>
      <c r="AF95" s="213"/>
      <c r="AG95" s="213" t="s">
        <v>110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 x14ac:dyDescent="0.2">
      <c r="A96" s="230"/>
      <c r="B96" s="231"/>
      <c r="C96" s="260" t="s">
        <v>109</v>
      </c>
      <c r="D96" s="235"/>
      <c r="E96" s="236"/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3"/>
      <c r="AA96" s="213"/>
      <c r="AB96" s="213"/>
      <c r="AC96" s="213"/>
      <c r="AD96" s="213"/>
      <c r="AE96" s="213"/>
      <c r="AF96" s="213"/>
      <c r="AG96" s="213" t="s">
        <v>110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">
      <c r="A97" s="230"/>
      <c r="B97" s="231"/>
      <c r="C97" s="260" t="s">
        <v>109</v>
      </c>
      <c r="D97" s="235"/>
      <c r="E97" s="236"/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3"/>
      <c r="AA97" s="213"/>
      <c r="AB97" s="213"/>
      <c r="AC97" s="213"/>
      <c r="AD97" s="213"/>
      <c r="AE97" s="213"/>
      <c r="AF97" s="213"/>
      <c r="AG97" s="213" t="s">
        <v>110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">
      <c r="A98" s="230"/>
      <c r="B98" s="231"/>
      <c r="C98" s="260" t="s">
        <v>109</v>
      </c>
      <c r="D98" s="235"/>
      <c r="E98" s="236"/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3"/>
      <c r="AA98" s="213"/>
      <c r="AB98" s="213"/>
      <c r="AC98" s="213"/>
      <c r="AD98" s="213"/>
      <c r="AE98" s="213"/>
      <c r="AF98" s="213"/>
      <c r="AG98" s="213" t="s">
        <v>110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">
      <c r="A99" s="230"/>
      <c r="B99" s="231"/>
      <c r="C99" s="260" t="s">
        <v>162</v>
      </c>
      <c r="D99" s="235"/>
      <c r="E99" s="236">
        <v>17.93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3"/>
      <c r="AA99" s="213"/>
      <c r="AB99" s="213"/>
      <c r="AC99" s="213"/>
      <c r="AD99" s="213"/>
      <c r="AE99" s="213"/>
      <c r="AF99" s="213"/>
      <c r="AG99" s="213" t="s">
        <v>110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39" t="s">
        <v>100</v>
      </c>
      <c r="B100" s="240" t="s">
        <v>61</v>
      </c>
      <c r="C100" s="258" t="s">
        <v>62</v>
      </c>
      <c r="D100" s="241"/>
      <c r="E100" s="242"/>
      <c r="F100" s="243"/>
      <c r="G100" s="244">
        <f>SUMIF(AG101:AG102,"&lt;&gt;NOR",G101:G102)</f>
        <v>0</v>
      </c>
      <c r="H100" s="238"/>
      <c r="I100" s="238">
        <f>SUM(I101:I102)</f>
        <v>0</v>
      </c>
      <c r="J100" s="238"/>
      <c r="K100" s="238">
        <f>SUM(K101:K102)</f>
        <v>0</v>
      </c>
      <c r="L100" s="238"/>
      <c r="M100" s="238">
        <f>SUM(M101:M102)</f>
        <v>0</v>
      </c>
      <c r="N100" s="237"/>
      <c r="O100" s="237">
        <f>SUM(O101:O102)</f>
        <v>86.65</v>
      </c>
      <c r="P100" s="237"/>
      <c r="Q100" s="237">
        <f>SUM(Q101:Q102)</f>
        <v>0</v>
      </c>
      <c r="R100" s="238"/>
      <c r="S100" s="238"/>
      <c r="T100" s="238"/>
      <c r="U100" s="238"/>
      <c r="V100" s="238">
        <f>SUM(V101:V102)</f>
        <v>5.1099999999999994</v>
      </c>
      <c r="W100" s="238"/>
      <c r="X100" s="238"/>
      <c r="Y100" s="238"/>
      <c r="AG100" t="s">
        <v>101</v>
      </c>
    </row>
    <row r="101" spans="1:60" outlineLevel="1" x14ac:dyDescent="0.2">
      <c r="A101" s="252">
        <v>19</v>
      </c>
      <c r="B101" s="253" t="s">
        <v>163</v>
      </c>
      <c r="C101" s="261" t="s">
        <v>164</v>
      </c>
      <c r="D101" s="254" t="s">
        <v>104</v>
      </c>
      <c r="E101" s="255">
        <v>98.3</v>
      </c>
      <c r="F101" s="256"/>
      <c r="G101" s="257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2">
        <v>0.57499999999999996</v>
      </c>
      <c r="O101" s="232">
        <f>ROUND(E101*N101,2)</f>
        <v>56.52</v>
      </c>
      <c r="P101" s="232">
        <v>0</v>
      </c>
      <c r="Q101" s="232">
        <f>ROUND(E101*P101,2)</f>
        <v>0</v>
      </c>
      <c r="R101" s="233"/>
      <c r="S101" s="233" t="s">
        <v>105</v>
      </c>
      <c r="T101" s="233" t="s">
        <v>105</v>
      </c>
      <c r="U101" s="233">
        <v>2.7E-2</v>
      </c>
      <c r="V101" s="233">
        <f>ROUND(E101*U101,2)</f>
        <v>2.65</v>
      </c>
      <c r="W101" s="233"/>
      <c r="X101" s="233" t="s">
        <v>106</v>
      </c>
      <c r="Y101" s="233" t="s">
        <v>107</v>
      </c>
      <c r="Z101" s="213"/>
      <c r="AA101" s="213"/>
      <c r="AB101" s="213"/>
      <c r="AC101" s="213"/>
      <c r="AD101" s="213"/>
      <c r="AE101" s="213"/>
      <c r="AF101" s="213"/>
      <c r="AG101" s="213" t="s">
        <v>108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52">
        <v>20</v>
      </c>
      <c r="B102" s="253" t="s">
        <v>165</v>
      </c>
      <c r="C102" s="261" t="s">
        <v>166</v>
      </c>
      <c r="D102" s="254" t="s">
        <v>104</v>
      </c>
      <c r="E102" s="255">
        <v>98.3</v>
      </c>
      <c r="F102" s="256"/>
      <c r="G102" s="257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0.30651</v>
      </c>
      <c r="O102" s="232">
        <f>ROUND(E102*N102,2)</f>
        <v>30.13</v>
      </c>
      <c r="P102" s="232">
        <v>0</v>
      </c>
      <c r="Q102" s="232">
        <f>ROUND(E102*P102,2)</f>
        <v>0</v>
      </c>
      <c r="R102" s="233"/>
      <c r="S102" s="233" t="s">
        <v>105</v>
      </c>
      <c r="T102" s="233" t="s">
        <v>105</v>
      </c>
      <c r="U102" s="233">
        <v>2.5000000000000001E-2</v>
      </c>
      <c r="V102" s="233">
        <f>ROUND(E102*U102,2)</f>
        <v>2.46</v>
      </c>
      <c r="W102" s="233"/>
      <c r="X102" s="233" t="s">
        <v>106</v>
      </c>
      <c r="Y102" s="233" t="s">
        <v>107</v>
      </c>
      <c r="Z102" s="213"/>
      <c r="AA102" s="213"/>
      <c r="AB102" s="213"/>
      <c r="AC102" s="213"/>
      <c r="AD102" s="213"/>
      <c r="AE102" s="213"/>
      <c r="AF102" s="213"/>
      <c r="AG102" s="213" t="s">
        <v>108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x14ac:dyDescent="0.2">
      <c r="A103" s="239" t="s">
        <v>100</v>
      </c>
      <c r="B103" s="240" t="s">
        <v>63</v>
      </c>
      <c r="C103" s="258" t="s">
        <v>64</v>
      </c>
      <c r="D103" s="241"/>
      <c r="E103" s="242"/>
      <c r="F103" s="243"/>
      <c r="G103" s="244">
        <f>SUMIF(AG104:AG154,"&lt;&gt;NOR",G104:G154)</f>
        <v>0</v>
      </c>
      <c r="H103" s="238"/>
      <c r="I103" s="238">
        <f>SUM(I104:I154)</f>
        <v>0</v>
      </c>
      <c r="J103" s="238"/>
      <c r="K103" s="238">
        <f>SUM(K104:K154)</f>
        <v>0</v>
      </c>
      <c r="L103" s="238"/>
      <c r="M103" s="238">
        <f>SUM(M104:M154)</f>
        <v>0</v>
      </c>
      <c r="N103" s="237"/>
      <c r="O103" s="237">
        <f>SUM(O104:O154)</f>
        <v>16.13</v>
      </c>
      <c r="P103" s="237"/>
      <c r="Q103" s="237">
        <f>SUM(Q104:Q154)</f>
        <v>0</v>
      </c>
      <c r="R103" s="238"/>
      <c r="S103" s="238"/>
      <c r="T103" s="238"/>
      <c r="U103" s="238"/>
      <c r="V103" s="238">
        <f>SUM(V104:V154)</f>
        <v>65.75</v>
      </c>
      <c r="W103" s="238"/>
      <c r="X103" s="238"/>
      <c r="Y103" s="238"/>
      <c r="AG103" t="s">
        <v>101</v>
      </c>
    </row>
    <row r="104" spans="1:60" outlineLevel="1" x14ac:dyDescent="0.2">
      <c r="A104" s="246">
        <v>21</v>
      </c>
      <c r="B104" s="247" t="s">
        <v>167</v>
      </c>
      <c r="C104" s="259" t="s">
        <v>168</v>
      </c>
      <c r="D104" s="248" t="s">
        <v>169</v>
      </c>
      <c r="E104" s="249">
        <v>14.75</v>
      </c>
      <c r="F104" s="250"/>
      <c r="G104" s="251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2">
        <v>1.0000000000000001E-5</v>
      </c>
      <c r="O104" s="232">
        <f>ROUND(E104*N104,2)</f>
        <v>0</v>
      </c>
      <c r="P104" s="232">
        <v>0</v>
      </c>
      <c r="Q104" s="232">
        <f>ROUND(E104*P104,2)</f>
        <v>0</v>
      </c>
      <c r="R104" s="233"/>
      <c r="S104" s="233" t="s">
        <v>105</v>
      </c>
      <c r="T104" s="233" t="s">
        <v>105</v>
      </c>
      <c r="U104" s="233">
        <v>0.08</v>
      </c>
      <c r="V104" s="233">
        <f>ROUND(E104*U104,2)</f>
        <v>1.18</v>
      </c>
      <c r="W104" s="233"/>
      <c r="X104" s="233" t="s">
        <v>106</v>
      </c>
      <c r="Y104" s="233" t="s">
        <v>107</v>
      </c>
      <c r="Z104" s="213"/>
      <c r="AA104" s="213"/>
      <c r="AB104" s="213"/>
      <c r="AC104" s="213"/>
      <c r="AD104" s="213"/>
      <c r="AE104" s="213"/>
      <c r="AF104" s="213"/>
      <c r="AG104" s="213" t="s">
        <v>108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">
      <c r="A105" s="230"/>
      <c r="B105" s="231"/>
      <c r="C105" s="260" t="s">
        <v>109</v>
      </c>
      <c r="D105" s="235"/>
      <c r="E105" s="236"/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3"/>
      <c r="AA105" s="213"/>
      <c r="AB105" s="213"/>
      <c r="AC105" s="213"/>
      <c r="AD105" s="213"/>
      <c r="AE105" s="213"/>
      <c r="AF105" s="213"/>
      <c r="AG105" s="213" t="s">
        <v>110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">
      <c r="A106" s="230"/>
      <c r="B106" s="231"/>
      <c r="C106" s="260" t="s">
        <v>109</v>
      </c>
      <c r="D106" s="235"/>
      <c r="E106" s="236"/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3"/>
      <c r="AA106" s="213"/>
      <c r="AB106" s="213"/>
      <c r="AC106" s="213"/>
      <c r="AD106" s="213"/>
      <c r="AE106" s="213"/>
      <c r="AF106" s="213"/>
      <c r="AG106" s="213" t="s">
        <v>110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">
      <c r="A107" s="230"/>
      <c r="B107" s="231"/>
      <c r="C107" s="260" t="s">
        <v>170</v>
      </c>
      <c r="D107" s="235"/>
      <c r="E107" s="236">
        <v>14.75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3"/>
      <c r="AA107" s="213"/>
      <c r="AB107" s="213"/>
      <c r="AC107" s="213"/>
      <c r="AD107" s="213"/>
      <c r="AE107" s="213"/>
      <c r="AF107" s="213"/>
      <c r="AG107" s="213" t="s">
        <v>110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46">
        <v>22</v>
      </c>
      <c r="B108" s="247" t="s">
        <v>171</v>
      </c>
      <c r="C108" s="259" t="s">
        <v>172</v>
      </c>
      <c r="D108" s="248" t="s">
        <v>173</v>
      </c>
      <c r="E108" s="249">
        <v>6.3944999999999999</v>
      </c>
      <c r="F108" s="250"/>
      <c r="G108" s="251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7.1000000000000004E-3</v>
      </c>
      <c r="O108" s="232">
        <f>ROUND(E108*N108,2)</f>
        <v>0.05</v>
      </c>
      <c r="P108" s="232">
        <v>0</v>
      </c>
      <c r="Q108" s="232">
        <f>ROUND(E108*P108,2)</f>
        <v>0</v>
      </c>
      <c r="R108" s="233" t="s">
        <v>153</v>
      </c>
      <c r="S108" s="233" t="s">
        <v>105</v>
      </c>
      <c r="T108" s="233" t="s">
        <v>105</v>
      </c>
      <c r="U108" s="233">
        <v>0</v>
      </c>
      <c r="V108" s="233">
        <f>ROUND(E108*U108,2)</f>
        <v>0</v>
      </c>
      <c r="W108" s="233"/>
      <c r="X108" s="233" t="s">
        <v>154</v>
      </c>
      <c r="Y108" s="233" t="s">
        <v>107</v>
      </c>
      <c r="Z108" s="213"/>
      <c r="AA108" s="213"/>
      <c r="AB108" s="213"/>
      <c r="AC108" s="213"/>
      <c r="AD108" s="213"/>
      <c r="AE108" s="213"/>
      <c r="AF108" s="213"/>
      <c r="AG108" s="213" t="s">
        <v>155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">
      <c r="A109" s="230"/>
      <c r="B109" s="231"/>
      <c r="C109" s="260" t="s">
        <v>109</v>
      </c>
      <c r="D109" s="235"/>
      <c r="E109" s="236"/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3"/>
      <c r="AA109" s="213"/>
      <c r="AB109" s="213"/>
      <c r="AC109" s="213"/>
      <c r="AD109" s="213"/>
      <c r="AE109" s="213"/>
      <c r="AF109" s="213"/>
      <c r="AG109" s="213" t="s">
        <v>110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">
      <c r="A110" s="230"/>
      <c r="B110" s="231"/>
      <c r="C110" s="260" t="s">
        <v>109</v>
      </c>
      <c r="D110" s="235"/>
      <c r="E110" s="236"/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3"/>
      <c r="AA110" s="213"/>
      <c r="AB110" s="213"/>
      <c r="AC110" s="213"/>
      <c r="AD110" s="213"/>
      <c r="AE110" s="213"/>
      <c r="AF110" s="213"/>
      <c r="AG110" s="213" t="s">
        <v>110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">
      <c r="A111" s="230"/>
      <c r="B111" s="231"/>
      <c r="C111" s="260" t="s">
        <v>109</v>
      </c>
      <c r="D111" s="235"/>
      <c r="E111" s="236"/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3"/>
      <c r="AA111" s="213"/>
      <c r="AB111" s="213"/>
      <c r="AC111" s="213"/>
      <c r="AD111" s="213"/>
      <c r="AE111" s="213"/>
      <c r="AF111" s="213"/>
      <c r="AG111" s="213" t="s">
        <v>110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3" x14ac:dyDescent="0.2">
      <c r="A112" s="230"/>
      <c r="B112" s="231"/>
      <c r="C112" s="260" t="s">
        <v>174</v>
      </c>
      <c r="D112" s="235"/>
      <c r="E112" s="236">
        <v>6.39</v>
      </c>
      <c r="F112" s="233"/>
      <c r="G112" s="233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3"/>
      <c r="AA112" s="213"/>
      <c r="AB112" s="213"/>
      <c r="AC112" s="213"/>
      <c r="AD112" s="213"/>
      <c r="AE112" s="213"/>
      <c r="AF112" s="213"/>
      <c r="AG112" s="213" t="s">
        <v>110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6">
        <v>23</v>
      </c>
      <c r="B113" s="247" t="s">
        <v>175</v>
      </c>
      <c r="C113" s="259" t="s">
        <v>176</v>
      </c>
      <c r="D113" s="248" t="s">
        <v>173</v>
      </c>
      <c r="E113" s="249">
        <v>8.5767500000000005</v>
      </c>
      <c r="F113" s="250"/>
      <c r="G113" s="251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2">
        <v>5.0400000000000002E-3</v>
      </c>
      <c r="O113" s="232">
        <f>ROUND(E113*N113,2)</f>
        <v>0.04</v>
      </c>
      <c r="P113" s="232">
        <v>0</v>
      </c>
      <c r="Q113" s="232">
        <f>ROUND(E113*P113,2)</f>
        <v>0</v>
      </c>
      <c r="R113" s="233" t="s">
        <v>153</v>
      </c>
      <c r="S113" s="233" t="s">
        <v>105</v>
      </c>
      <c r="T113" s="233" t="s">
        <v>105</v>
      </c>
      <c r="U113" s="233">
        <v>0</v>
      </c>
      <c r="V113" s="233">
        <f>ROUND(E113*U113,2)</f>
        <v>0</v>
      </c>
      <c r="W113" s="233"/>
      <c r="X113" s="233" t="s">
        <v>154</v>
      </c>
      <c r="Y113" s="233" t="s">
        <v>107</v>
      </c>
      <c r="Z113" s="213"/>
      <c r="AA113" s="213"/>
      <c r="AB113" s="213"/>
      <c r="AC113" s="213"/>
      <c r="AD113" s="213"/>
      <c r="AE113" s="213"/>
      <c r="AF113" s="213"/>
      <c r="AG113" s="213" t="s">
        <v>155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2" x14ac:dyDescent="0.2">
      <c r="A114" s="230"/>
      <c r="B114" s="231"/>
      <c r="C114" s="260" t="s">
        <v>109</v>
      </c>
      <c r="D114" s="235"/>
      <c r="E114" s="236"/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3"/>
      <c r="AA114" s="213"/>
      <c r="AB114" s="213"/>
      <c r="AC114" s="213"/>
      <c r="AD114" s="213"/>
      <c r="AE114" s="213"/>
      <c r="AF114" s="213"/>
      <c r="AG114" s="213" t="s">
        <v>110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">
      <c r="A115" s="230"/>
      <c r="B115" s="231"/>
      <c r="C115" s="260" t="s">
        <v>109</v>
      </c>
      <c r="D115" s="235"/>
      <c r="E115" s="236"/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3"/>
      <c r="AA115" s="213"/>
      <c r="AB115" s="213"/>
      <c r="AC115" s="213"/>
      <c r="AD115" s="213"/>
      <c r="AE115" s="213"/>
      <c r="AF115" s="213"/>
      <c r="AG115" s="213" t="s">
        <v>110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 x14ac:dyDescent="0.2">
      <c r="A116" s="230"/>
      <c r="B116" s="231"/>
      <c r="C116" s="260" t="s">
        <v>109</v>
      </c>
      <c r="D116" s="235"/>
      <c r="E116" s="236"/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3"/>
      <c r="AA116" s="213"/>
      <c r="AB116" s="213"/>
      <c r="AC116" s="213"/>
      <c r="AD116" s="213"/>
      <c r="AE116" s="213"/>
      <c r="AF116" s="213"/>
      <c r="AG116" s="213" t="s">
        <v>110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">
      <c r="A117" s="230"/>
      <c r="B117" s="231"/>
      <c r="C117" s="260" t="s">
        <v>177</v>
      </c>
      <c r="D117" s="235"/>
      <c r="E117" s="236">
        <v>8.58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3"/>
      <c r="AA117" s="213"/>
      <c r="AB117" s="213"/>
      <c r="AC117" s="213"/>
      <c r="AD117" s="213"/>
      <c r="AE117" s="213"/>
      <c r="AF117" s="213"/>
      <c r="AG117" s="213" t="s">
        <v>110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6">
        <v>24</v>
      </c>
      <c r="B118" s="247" t="s">
        <v>178</v>
      </c>
      <c r="C118" s="259" t="s">
        <v>179</v>
      </c>
      <c r="D118" s="248" t="s">
        <v>169</v>
      </c>
      <c r="E118" s="249">
        <v>103.47</v>
      </c>
      <c r="F118" s="250"/>
      <c r="G118" s="251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1.0000000000000001E-5</v>
      </c>
      <c r="O118" s="232">
        <f>ROUND(E118*N118,2)</f>
        <v>0</v>
      </c>
      <c r="P118" s="232">
        <v>0</v>
      </c>
      <c r="Q118" s="232">
        <f>ROUND(E118*P118,2)</f>
        <v>0</v>
      </c>
      <c r="R118" s="233"/>
      <c r="S118" s="233" t="s">
        <v>105</v>
      </c>
      <c r="T118" s="233" t="s">
        <v>105</v>
      </c>
      <c r="U118" s="233">
        <v>9.7000000000000003E-2</v>
      </c>
      <c r="V118" s="233">
        <f>ROUND(E118*U118,2)</f>
        <v>10.039999999999999</v>
      </c>
      <c r="W118" s="233"/>
      <c r="X118" s="233" t="s">
        <v>106</v>
      </c>
      <c r="Y118" s="233" t="s">
        <v>107</v>
      </c>
      <c r="Z118" s="213"/>
      <c r="AA118" s="213"/>
      <c r="AB118" s="213"/>
      <c r="AC118" s="213"/>
      <c r="AD118" s="213"/>
      <c r="AE118" s="213"/>
      <c r="AF118" s="213"/>
      <c r="AG118" s="213" t="s">
        <v>108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">
      <c r="A119" s="230"/>
      <c r="B119" s="231"/>
      <c r="C119" s="260" t="s">
        <v>109</v>
      </c>
      <c r="D119" s="235"/>
      <c r="E119" s="236"/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3"/>
      <c r="AA119" s="213"/>
      <c r="AB119" s="213"/>
      <c r="AC119" s="213"/>
      <c r="AD119" s="213"/>
      <c r="AE119" s="213"/>
      <c r="AF119" s="213"/>
      <c r="AG119" s="213" t="s">
        <v>110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 x14ac:dyDescent="0.2">
      <c r="A120" s="230"/>
      <c r="B120" s="231"/>
      <c r="C120" s="260" t="s">
        <v>180</v>
      </c>
      <c r="D120" s="235"/>
      <c r="E120" s="236">
        <v>103.47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3"/>
      <c r="AA120" s="213"/>
      <c r="AB120" s="213"/>
      <c r="AC120" s="213"/>
      <c r="AD120" s="213"/>
      <c r="AE120" s="213"/>
      <c r="AF120" s="213"/>
      <c r="AG120" s="213" t="s">
        <v>110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52">
        <v>25</v>
      </c>
      <c r="B121" s="253" t="s">
        <v>181</v>
      </c>
      <c r="C121" s="261" t="s">
        <v>182</v>
      </c>
      <c r="D121" s="254" t="s">
        <v>173</v>
      </c>
      <c r="E121" s="255">
        <v>1</v>
      </c>
      <c r="F121" s="256"/>
      <c r="G121" s="257">
        <f>ROUND(E121*F121,2)</f>
        <v>0</v>
      </c>
      <c r="H121" s="234"/>
      <c r="I121" s="233">
        <f>ROUND(E121*H121,2)</f>
        <v>0</v>
      </c>
      <c r="J121" s="234"/>
      <c r="K121" s="233">
        <f>ROUND(E121*J121,2)</f>
        <v>0</v>
      </c>
      <c r="L121" s="233">
        <v>21</v>
      </c>
      <c r="M121" s="233">
        <f>G121*(1+L121/100)</f>
        <v>0</v>
      </c>
      <c r="N121" s="232">
        <v>3.7109999999999997E-2</v>
      </c>
      <c r="O121" s="232">
        <f>ROUND(E121*N121,2)</f>
        <v>0.04</v>
      </c>
      <c r="P121" s="232">
        <v>0</v>
      </c>
      <c r="Q121" s="232">
        <f>ROUND(E121*P121,2)</f>
        <v>0</v>
      </c>
      <c r="R121" s="233" t="s">
        <v>153</v>
      </c>
      <c r="S121" s="233" t="s">
        <v>105</v>
      </c>
      <c r="T121" s="233" t="s">
        <v>105</v>
      </c>
      <c r="U121" s="233">
        <v>0</v>
      </c>
      <c r="V121" s="233">
        <f>ROUND(E121*U121,2)</f>
        <v>0</v>
      </c>
      <c r="W121" s="233"/>
      <c r="X121" s="233" t="s">
        <v>154</v>
      </c>
      <c r="Y121" s="233" t="s">
        <v>107</v>
      </c>
      <c r="Z121" s="213"/>
      <c r="AA121" s="213"/>
      <c r="AB121" s="213"/>
      <c r="AC121" s="213"/>
      <c r="AD121" s="213"/>
      <c r="AE121" s="213"/>
      <c r="AF121" s="213"/>
      <c r="AG121" s="213" t="s">
        <v>155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46">
        <v>26</v>
      </c>
      <c r="B122" s="247" t="s">
        <v>183</v>
      </c>
      <c r="C122" s="259" t="s">
        <v>184</v>
      </c>
      <c r="D122" s="248" t="s">
        <v>173</v>
      </c>
      <c r="E122" s="249">
        <v>11</v>
      </c>
      <c r="F122" s="250"/>
      <c r="G122" s="251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2">
        <v>6.1850000000000002E-2</v>
      </c>
      <c r="O122" s="232">
        <f>ROUND(E122*N122,2)</f>
        <v>0.68</v>
      </c>
      <c r="P122" s="232">
        <v>0</v>
      </c>
      <c r="Q122" s="232">
        <f>ROUND(E122*P122,2)</f>
        <v>0</v>
      </c>
      <c r="R122" s="233" t="s">
        <v>153</v>
      </c>
      <c r="S122" s="233" t="s">
        <v>105</v>
      </c>
      <c r="T122" s="233" t="s">
        <v>105</v>
      </c>
      <c r="U122" s="233">
        <v>0</v>
      </c>
      <c r="V122" s="233">
        <f>ROUND(E122*U122,2)</f>
        <v>0</v>
      </c>
      <c r="W122" s="233"/>
      <c r="X122" s="233" t="s">
        <v>154</v>
      </c>
      <c r="Y122" s="233" t="s">
        <v>107</v>
      </c>
      <c r="Z122" s="213"/>
      <c r="AA122" s="213"/>
      <c r="AB122" s="213"/>
      <c r="AC122" s="213"/>
      <c r="AD122" s="213"/>
      <c r="AE122" s="213"/>
      <c r="AF122" s="213"/>
      <c r="AG122" s="213" t="s">
        <v>155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">
      <c r="A123" s="230"/>
      <c r="B123" s="231"/>
      <c r="C123" s="260" t="s">
        <v>109</v>
      </c>
      <c r="D123" s="235"/>
      <c r="E123" s="236"/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3"/>
      <c r="AA123" s="213"/>
      <c r="AB123" s="213"/>
      <c r="AC123" s="213"/>
      <c r="AD123" s="213"/>
      <c r="AE123" s="213"/>
      <c r="AF123" s="213"/>
      <c r="AG123" s="213" t="s">
        <v>110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3" x14ac:dyDescent="0.2">
      <c r="A124" s="230"/>
      <c r="B124" s="231"/>
      <c r="C124" s="260" t="s">
        <v>109</v>
      </c>
      <c r="D124" s="235"/>
      <c r="E124" s="236"/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3"/>
      <c r="AA124" s="213"/>
      <c r="AB124" s="213"/>
      <c r="AC124" s="213"/>
      <c r="AD124" s="213"/>
      <c r="AE124" s="213"/>
      <c r="AF124" s="213"/>
      <c r="AG124" s="213" t="s">
        <v>110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3" x14ac:dyDescent="0.2">
      <c r="A125" s="230"/>
      <c r="B125" s="231"/>
      <c r="C125" s="260" t="s">
        <v>109</v>
      </c>
      <c r="D125" s="235"/>
      <c r="E125" s="236"/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3"/>
      <c r="AA125" s="213"/>
      <c r="AB125" s="213"/>
      <c r="AC125" s="213"/>
      <c r="AD125" s="213"/>
      <c r="AE125" s="213"/>
      <c r="AF125" s="213"/>
      <c r="AG125" s="213" t="s">
        <v>110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">
      <c r="A126" s="230"/>
      <c r="B126" s="231"/>
      <c r="C126" s="260" t="s">
        <v>185</v>
      </c>
      <c r="D126" s="235"/>
      <c r="E126" s="236">
        <v>11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3"/>
      <c r="AA126" s="213"/>
      <c r="AB126" s="213"/>
      <c r="AC126" s="213"/>
      <c r="AD126" s="213"/>
      <c r="AE126" s="213"/>
      <c r="AF126" s="213"/>
      <c r="AG126" s="213" t="s">
        <v>110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52">
        <v>27</v>
      </c>
      <c r="B127" s="253" t="s">
        <v>186</v>
      </c>
      <c r="C127" s="261" t="s">
        <v>187</v>
      </c>
      <c r="D127" s="254" t="s">
        <v>169</v>
      </c>
      <c r="E127" s="255">
        <v>46.09</v>
      </c>
      <c r="F127" s="256"/>
      <c r="G127" s="257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32">
        <v>1.0000000000000001E-5</v>
      </c>
      <c r="O127" s="232">
        <f>ROUND(E127*N127,2)</f>
        <v>0</v>
      </c>
      <c r="P127" s="232">
        <v>0</v>
      </c>
      <c r="Q127" s="232">
        <f>ROUND(E127*P127,2)</f>
        <v>0</v>
      </c>
      <c r="R127" s="233"/>
      <c r="S127" s="233" t="s">
        <v>105</v>
      </c>
      <c r="T127" s="233" t="s">
        <v>105</v>
      </c>
      <c r="U127" s="233">
        <v>0.14499999999999999</v>
      </c>
      <c r="V127" s="233">
        <f>ROUND(E127*U127,2)</f>
        <v>6.68</v>
      </c>
      <c r="W127" s="233"/>
      <c r="X127" s="233" t="s">
        <v>106</v>
      </c>
      <c r="Y127" s="233" t="s">
        <v>107</v>
      </c>
      <c r="Z127" s="213"/>
      <c r="AA127" s="213"/>
      <c r="AB127" s="213"/>
      <c r="AC127" s="213"/>
      <c r="AD127" s="213"/>
      <c r="AE127" s="213"/>
      <c r="AF127" s="213"/>
      <c r="AG127" s="213" t="s">
        <v>108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46">
        <v>28</v>
      </c>
      <c r="B128" s="247" t="s">
        <v>188</v>
      </c>
      <c r="C128" s="259" t="s">
        <v>189</v>
      </c>
      <c r="D128" s="248" t="s">
        <v>173</v>
      </c>
      <c r="E128" s="249">
        <v>8</v>
      </c>
      <c r="F128" s="250"/>
      <c r="G128" s="251">
        <f>ROUND(E128*F128,2)</f>
        <v>0</v>
      </c>
      <c r="H128" s="234"/>
      <c r="I128" s="233">
        <f>ROUND(E128*H128,2)</f>
        <v>0</v>
      </c>
      <c r="J128" s="234"/>
      <c r="K128" s="233">
        <f>ROUND(E128*J128,2)</f>
        <v>0</v>
      </c>
      <c r="L128" s="233">
        <v>21</v>
      </c>
      <c r="M128" s="233">
        <f>G128*(1+L128/100)</f>
        <v>0</v>
      </c>
      <c r="N128" s="232">
        <v>7.6200000000000004E-2</v>
      </c>
      <c r="O128" s="232">
        <f>ROUND(E128*N128,2)</f>
        <v>0.61</v>
      </c>
      <c r="P128" s="232">
        <v>0</v>
      </c>
      <c r="Q128" s="232">
        <f>ROUND(E128*P128,2)</f>
        <v>0</v>
      </c>
      <c r="R128" s="233" t="s">
        <v>153</v>
      </c>
      <c r="S128" s="233" t="s">
        <v>105</v>
      </c>
      <c r="T128" s="233" t="s">
        <v>105</v>
      </c>
      <c r="U128" s="233">
        <v>0</v>
      </c>
      <c r="V128" s="233">
        <f>ROUND(E128*U128,2)</f>
        <v>0</v>
      </c>
      <c r="W128" s="233"/>
      <c r="X128" s="233" t="s">
        <v>154</v>
      </c>
      <c r="Y128" s="233" t="s">
        <v>107</v>
      </c>
      <c r="Z128" s="213"/>
      <c r="AA128" s="213"/>
      <c r="AB128" s="213"/>
      <c r="AC128" s="213"/>
      <c r="AD128" s="213"/>
      <c r="AE128" s="213"/>
      <c r="AF128" s="213"/>
      <c r="AG128" s="213" t="s">
        <v>155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">
      <c r="A129" s="230"/>
      <c r="B129" s="231"/>
      <c r="C129" s="260" t="s">
        <v>109</v>
      </c>
      <c r="D129" s="235"/>
      <c r="E129" s="236"/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3"/>
      <c r="AA129" s="213"/>
      <c r="AB129" s="213"/>
      <c r="AC129" s="213"/>
      <c r="AD129" s="213"/>
      <c r="AE129" s="213"/>
      <c r="AF129" s="213"/>
      <c r="AG129" s="213" t="s">
        <v>110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">
      <c r="A130" s="230"/>
      <c r="B130" s="231"/>
      <c r="C130" s="260" t="s">
        <v>109</v>
      </c>
      <c r="D130" s="235"/>
      <c r="E130" s="236"/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3"/>
      <c r="AA130" s="213"/>
      <c r="AB130" s="213"/>
      <c r="AC130" s="213"/>
      <c r="AD130" s="213"/>
      <c r="AE130" s="213"/>
      <c r="AF130" s="213"/>
      <c r="AG130" s="213" t="s">
        <v>110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">
      <c r="A131" s="230"/>
      <c r="B131" s="231"/>
      <c r="C131" s="260" t="s">
        <v>109</v>
      </c>
      <c r="D131" s="235"/>
      <c r="E131" s="236"/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3"/>
      <c r="AA131" s="213"/>
      <c r="AB131" s="213"/>
      <c r="AC131" s="213"/>
      <c r="AD131" s="213"/>
      <c r="AE131" s="213"/>
      <c r="AF131" s="213"/>
      <c r="AG131" s="213" t="s">
        <v>110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3" x14ac:dyDescent="0.2">
      <c r="A132" s="230"/>
      <c r="B132" s="231"/>
      <c r="C132" s="260" t="s">
        <v>109</v>
      </c>
      <c r="D132" s="235"/>
      <c r="E132" s="236"/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3"/>
      <c r="AA132" s="213"/>
      <c r="AB132" s="213"/>
      <c r="AC132" s="213"/>
      <c r="AD132" s="213"/>
      <c r="AE132" s="213"/>
      <c r="AF132" s="213"/>
      <c r="AG132" s="213" t="s">
        <v>110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3" x14ac:dyDescent="0.2">
      <c r="A133" s="230"/>
      <c r="B133" s="231"/>
      <c r="C133" s="260" t="s">
        <v>63</v>
      </c>
      <c r="D133" s="235"/>
      <c r="E133" s="236">
        <v>8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3"/>
      <c r="AA133" s="213"/>
      <c r="AB133" s="213"/>
      <c r="AC133" s="213"/>
      <c r="AD133" s="213"/>
      <c r="AE133" s="213"/>
      <c r="AF133" s="213"/>
      <c r="AG133" s="213" t="s">
        <v>110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52">
        <v>29</v>
      </c>
      <c r="B134" s="253" t="s">
        <v>190</v>
      </c>
      <c r="C134" s="261" t="s">
        <v>191</v>
      </c>
      <c r="D134" s="254" t="s">
        <v>173</v>
      </c>
      <c r="E134" s="255">
        <v>6</v>
      </c>
      <c r="F134" s="256"/>
      <c r="G134" s="257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32">
        <v>1.0000000000000001E-5</v>
      </c>
      <c r="O134" s="232">
        <f>ROUND(E134*N134,2)</f>
        <v>0</v>
      </c>
      <c r="P134" s="232">
        <v>0</v>
      </c>
      <c r="Q134" s="232">
        <f>ROUND(E134*P134,2)</f>
        <v>0</v>
      </c>
      <c r="R134" s="233"/>
      <c r="S134" s="233" t="s">
        <v>105</v>
      </c>
      <c r="T134" s="233" t="s">
        <v>105</v>
      </c>
      <c r="U134" s="233">
        <v>0.17599999999999999</v>
      </c>
      <c r="V134" s="233">
        <f>ROUND(E134*U134,2)</f>
        <v>1.06</v>
      </c>
      <c r="W134" s="233"/>
      <c r="X134" s="233" t="s">
        <v>106</v>
      </c>
      <c r="Y134" s="233" t="s">
        <v>107</v>
      </c>
      <c r="Z134" s="213"/>
      <c r="AA134" s="213"/>
      <c r="AB134" s="213"/>
      <c r="AC134" s="213"/>
      <c r="AD134" s="213"/>
      <c r="AE134" s="213"/>
      <c r="AF134" s="213"/>
      <c r="AG134" s="213" t="s">
        <v>108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46">
        <v>30</v>
      </c>
      <c r="B135" s="247" t="s">
        <v>192</v>
      </c>
      <c r="C135" s="259" t="s">
        <v>193</v>
      </c>
      <c r="D135" s="248" t="s">
        <v>173</v>
      </c>
      <c r="E135" s="249">
        <v>6.09</v>
      </c>
      <c r="F135" s="250"/>
      <c r="G135" s="251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2">
        <v>5.0000000000000001E-4</v>
      </c>
      <c r="O135" s="232">
        <f>ROUND(E135*N135,2)</f>
        <v>0</v>
      </c>
      <c r="P135" s="232">
        <v>0</v>
      </c>
      <c r="Q135" s="232">
        <f>ROUND(E135*P135,2)</f>
        <v>0</v>
      </c>
      <c r="R135" s="233" t="s">
        <v>153</v>
      </c>
      <c r="S135" s="233" t="s">
        <v>105</v>
      </c>
      <c r="T135" s="233" t="s">
        <v>105</v>
      </c>
      <c r="U135" s="233">
        <v>0</v>
      </c>
      <c r="V135" s="233">
        <f>ROUND(E135*U135,2)</f>
        <v>0</v>
      </c>
      <c r="W135" s="233"/>
      <c r="X135" s="233" t="s">
        <v>154</v>
      </c>
      <c r="Y135" s="233" t="s">
        <v>107</v>
      </c>
      <c r="Z135" s="213"/>
      <c r="AA135" s="213"/>
      <c r="AB135" s="213"/>
      <c r="AC135" s="213"/>
      <c r="AD135" s="213"/>
      <c r="AE135" s="213"/>
      <c r="AF135" s="213"/>
      <c r="AG135" s="213" t="s">
        <v>155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">
      <c r="A136" s="230"/>
      <c r="B136" s="231"/>
      <c r="C136" s="260" t="s">
        <v>109</v>
      </c>
      <c r="D136" s="235"/>
      <c r="E136" s="236"/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3"/>
      <c r="AA136" s="213"/>
      <c r="AB136" s="213"/>
      <c r="AC136" s="213"/>
      <c r="AD136" s="213"/>
      <c r="AE136" s="213"/>
      <c r="AF136" s="213"/>
      <c r="AG136" s="213" t="s">
        <v>110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">
      <c r="A137" s="230"/>
      <c r="B137" s="231"/>
      <c r="C137" s="260" t="s">
        <v>194</v>
      </c>
      <c r="D137" s="235"/>
      <c r="E137" s="236">
        <v>6.09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3"/>
      <c r="AA137" s="213"/>
      <c r="AB137" s="213"/>
      <c r="AC137" s="213"/>
      <c r="AD137" s="213"/>
      <c r="AE137" s="213"/>
      <c r="AF137" s="213"/>
      <c r="AG137" s="213" t="s">
        <v>110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52">
        <v>31</v>
      </c>
      <c r="B138" s="253" t="s">
        <v>195</v>
      </c>
      <c r="C138" s="261" t="s">
        <v>196</v>
      </c>
      <c r="D138" s="254" t="s">
        <v>173</v>
      </c>
      <c r="E138" s="255">
        <v>1</v>
      </c>
      <c r="F138" s="256"/>
      <c r="G138" s="257">
        <f>ROUND(E138*F138,2)</f>
        <v>0</v>
      </c>
      <c r="H138" s="234"/>
      <c r="I138" s="233">
        <f>ROUND(E138*H138,2)</f>
        <v>0</v>
      </c>
      <c r="J138" s="234"/>
      <c r="K138" s="233">
        <f>ROUND(E138*J138,2)</f>
        <v>0</v>
      </c>
      <c r="L138" s="233">
        <v>21</v>
      </c>
      <c r="M138" s="233">
        <f>G138*(1+L138/100)</f>
        <v>0</v>
      </c>
      <c r="N138" s="232">
        <v>5.0000000000000002E-5</v>
      </c>
      <c r="O138" s="232">
        <f>ROUND(E138*N138,2)</f>
        <v>0</v>
      </c>
      <c r="P138" s="232">
        <v>0</v>
      </c>
      <c r="Q138" s="232">
        <f>ROUND(E138*P138,2)</f>
        <v>0</v>
      </c>
      <c r="R138" s="233"/>
      <c r="S138" s="233" t="s">
        <v>105</v>
      </c>
      <c r="T138" s="233" t="s">
        <v>105</v>
      </c>
      <c r="U138" s="233">
        <v>0.42</v>
      </c>
      <c r="V138" s="233">
        <f>ROUND(E138*U138,2)</f>
        <v>0.42</v>
      </c>
      <c r="W138" s="233"/>
      <c r="X138" s="233" t="s">
        <v>106</v>
      </c>
      <c r="Y138" s="233" t="s">
        <v>107</v>
      </c>
      <c r="Z138" s="213"/>
      <c r="AA138" s="213"/>
      <c r="AB138" s="213"/>
      <c r="AC138" s="213"/>
      <c r="AD138" s="213"/>
      <c r="AE138" s="213"/>
      <c r="AF138" s="213"/>
      <c r="AG138" s="213" t="s">
        <v>108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52">
        <v>32</v>
      </c>
      <c r="B139" s="253" t="s">
        <v>197</v>
      </c>
      <c r="C139" s="261" t="s">
        <v>198</v>
      </c>
      <c r="D139" s="254" t="s">
        <v>173</v>
      </c>
      <c r="E139" s="255">
        <v>1.0149999999999999</v>
      </c>
      <c r="F139" s="256"/>
      <c r="G139" s="257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21</v>
      </c>
      <c r="M139" s="233">
        <f>G139*(1+L139/100)</f>
        <v>0</v>
      </c>
      <c r="N139" s="232">
        <v>7.1700000000000002E-3</v>
      </c>
      <c r="O139" s="232">
        <f>ROUND(E139*N139,2)</f>
        <v>0.01</v>
      </c>
      <c r="P139" s="232">
        <v>0</v>
      </c>
      <c r="Q139" s="232">
        <f>ROUND(E139*P139,2)</f>
        <v>0</v>
      </c>
      <c r="R139" s="233" t="s">
        <v>153</v>
      </c>
      <c r="S139" s="233" t="s">
        <v>105</v>
      </c>
      <c r="T139" s="233" t="s">
        <v>105</v>
      </c>
      <c r="U139" s="233">
        <v>0</v>
      </c>
      <c r="V139" s="233">
        <f>ROUND(E139*U139,2)</f>
        <v>0</v>
      </c>
      <c r="W139" s="233"/>
      <c r="X139" s="233" t="s">
        <v>154</v>
      </c>
      <c r="Y139" s="233" t="s">
        <v>107</v>
      </c>
      <c r="Z139" s="213"/>
      <c r="AA139" s="213"/>
      <c r="AB139" s="213"/>
      <c r="AC139" s="213"/>
      <c r="AD139" s="213"/>
      <c r="AE139" s="213"/>
      <c r="AF139" s="213"/>
      <c r="AG139" s="213" t="s">
        <v>155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52">
        <v>33</v>
      </c>
      <c r="B140" s="253" t="s">
        <v>199</v>
      </c>
      <c r="C140" s="261" t="s">
        <v>200</v>
      </c>
      <c r="D140" s="254" t="s">
        <v>173</v>
      </c>
      <c r="E140" s="255">
        <v>1</v>
      </c>
      <c r="F140" s="256"/>
      <c r="G140" s="257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21</v>
      </c>
      <c r="M140" s="233">
        <f>G140*(1+L140/100)</f>
        <v>0</v>
      </c>
      <c r="N140" s="232">
        <v>6.9999999999999994E-5</v>
      </c>
      <c r="O140" s="232">
        <f>ROUND(E140*N140,2)</f>
        <v>0</v>
      </c>
      <c r="P140" s="232">
        <v>0</v>
      </c>
      <c r="Q140" s="232">
        <f>ROUND(E140*P140,2)</f>
        <v>0</v>
      </c>
      <c r="R140" s="233"/>
      <c r="S140" s="233" t="s">
        <v>105</v>
      </c>
      <c r="T140" s="233" t="s">
        <v>105</v>
      </c>
      <c r="U140" s="233">
        <v>0.47</v>
      </c>
      <c r="V140" s="233">
        <f>ROUND(E140*U140,2)</f>
        <v>0.47</v>
      </c>
      <c r="W140" s="233"/>
      <c r="X140" s="233" t="s">
        <v>106</v>
      </c>
      <c r="Y140" s="233" t="s">
        <v>107</v>
      </c>
      <c r="Z140" s="213"/>
      <c r="AA140" s="213"/>
      <c r="AB140" s="213"/>
      <c r="AC140" s="213"/>
      <c r="AD140" s="213"/>
      <c r="AE140" s="213"/>
      <c r="AF140" s="213"/>
      <c r="AG140" s="213" t="s">
        <v>108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2.5" outlineLevel="1" x14ac:dyDescent="0.2">
      <c r="A141" s="252">
        <v>34</v>
      </c>
      <c r="B141" s="253" t="s">
        <v>201</v>
      </c>
      <c r="C141" s="261" t="s">
        <v>202</v>
      </c>
      <c r="D141" s="254" t="s">
        <v>173</v>
      </c>
      <c r="E141" s="255">
        <v>1.0149999999999999</v>
      </c>
      <c r="F141" s="256"/>
      <c r="G141" s="257">
        <f>ROUND(E141*F141,2)</f>
        <v>0</v>
      </c>
      <c r="H141" s="234"/>
      <c r="I141" s="233">
        <f>ROUND(E141*H141,2)</f>
        <v>0</v>
      </c>
      <c r="J141" s="234"/>
      <c r="K141" s="233">
        <f>ROUND(E141*J141,2)</f>
        <v>0</v>
      </c>
      <c r="L141" s="233">
        <v>21</v>
      </c>
      <c r="M141" s="233">
        <f>G141*(1+L141/100)</f>
        <v>0</v>
      </c>
      <c r="N141" s="232">
        <v>4.1999999999999997E-3</v>
      </c>
      <c r="O141" s="232">
        <f>ROUND(E141*N141,2)</f>
        <v>0</v>
      </c>
      <c r="P141" s="232">
        <v>0</v>
      </c>
      <c r="Q141" s="232">
        <f>ROUND(E141*P141,2)</f>
        <v>0</v>
      </c>
      <c r="R141" s="233" t="s">
        <v>153</v>
      </c>
      <c r="S141" s="233" t="s">
        <v>105</v>
      </c>
      <c r="T141" s="233" t="s">
        <v>105</v>
      </c>
      <c r="U141" s="233">
        <v>0</v>
      </c>
      <c r="V141" s="233">
        <f>ROUND(E141*U141,2)</f>
        <v>0</v>
      </c>
      <c r="W141" s="233"/>
      <c r="X141" s="233" t="s">
        <v>154</v>
      </c>
      <c r="Y141" s="233" t="s">
        <v>107</v>
      </c>
      <c r="Z141" s="213"/>
      <c r="AA141" s="213"/>
      <c r="AB141" s="213"/>
      <c r="AC141" s="213"/>
      <c r="AD141" s="213"/>
      <c r="AE141" s="213"/>
      <c r="AF141" s="213"/>
      <c r="AG141" s="213" t="s">
        <v>155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52">
        <v>35</v>
      </c>
      <c r="B142" s="253" t="s">
        <v>203</v>
      </c>
      <c r="C142" s="261" t="s">
        <v>204</v>
      </c>
      <c r="D142" s="254" t="s">
        <v>173</v>
      </c>
      <c r="E142" s="255">
        <v>1</v>
      </c>
      <c r="F142" s="256"/>
      <c r="G142" s="257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2">
        <v>8.0000000000000007E-5</v>
      </c>
      <c r="O142" s="232">
        <f>ROUND(E142*N142,2)</f>
        <v>0</v>
      </c>
      <c r="P142" s="232">
        <v>0</v>
      </c>
      <c r="Q142" s="232">
        <f>ROUND(E142*P142,2)</f>
        <v>0</v>
      </c>
      <c r="R142" s="233"/>
      <c r="S142" s="233" t="s">
        <v>105</v>
      </c>
      <c r="T142" s="233" t="s">
        <v>105</v>
      </c>
      <c r="U142" s="233">
        <v>0.55500000000000005</v>
      </c>
      <c r="V142" s="233">
        <f>ROUND(E142*U142,2)</f>
        <v>0.56000000000000005</v>
      </c>
      <c r="W142" s="233"/>
      <c r="X142" s="233" t="s">
        <v>106</v>
      </c>
      <c r="Y142" s="233" t="s">
        <v>107</v>
      </c>
      <c r="Z142" s="213"/>
      <c r="AA142" s="213"/>
      <c r="AB142" s="213"/>
      <c r="AC142" s="213"/>
      <c r="AD142" s="213"/>
      <c r="AE142" s="213"/>
      <c r="AF142" s="213"/>
      <c r="AG142" s="213" t="s">
        <v>108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ht="22.5" outlineLevel="1" x14ac:dyDescent="0.2">
      <c r="A143" s="252">
        <v>36</v>
      </c>
      <c r="B143" s="253" t="s">
        <v>205</v>
      </c>
      <c r="C143" s="261" t="s">
        <v>206</v>
      </c>
      <c r="D143" s="254" t="s">
        <v>173</v>
      </c>
      <c r="E143" s="255">
        <v>1.0149999999999999</v>
      </c>
      <c r="F143" s="256"/>
      <c r="G143" s="257">
        <f>ROUND(E143*F143,2)</f>
        <v>0</v>
      </c>
      <c r="H143" s="234"/>
      <c r="I143" s="233">
        <f>ROUND(E143*H143,2)</f>
        <v>0</v>
      </c>
      <c r="J143" s="234"/>
      <c r="K143" s="233">
        <f>ROUND(E143*J143,2)</f>
        <v>0</v>
      </c>
      <c r="L143" s="233">
        <v>21</v>
      </c>
      <c r="M143" s="233">
        <f>G143*(1+L143/100)</f>
        <v>0</v>
      </c>
      <c r="N143" s="232">
        <v>1.46E-2</v>
      </c>
      <c r="O143" s="232">
        <f>ROUND(E143*N143,2)</f>
        <v>0.01</v>
      </c>
      <c r="P143" s="232">
        <v>0</v>
      </c>
      <c r="Q143" s="232">
        <f>ROUND(E143*P143,2)</f>
        <v>0</v>
      </c>
      <c r="R143" s="233" t="s">
        <v>153</v>
      </c>
      <c r="S143" s="233" t="s">
        <v>105</v>
      </c>
      <c r="T143" s="233" t="s">
        <v>105</v>
      </c>
      <c r="U143" s="233">
        <v>0</v>
      </c>
      <c r="V143" s="233">
        <f>ROUND(E143*U143,2)</f>
        <v>0</v>
      </c>
      <c r="W143" s="233"/>
      <c r="X143" s="233" t="s">
        <v>154</v>
      </c>
      <c r="Y143" s="233" t="s">
        <v>107</v>
      </c>
      <c r="Z143" s="213"/>
      <c r="AA143" s="213"/>
      <c r="AB143" s="213"/>
      <c r="AC143" s="213"/>
      <c r="AD143" s="213"/>
      <c r="AE143" s="213"/>
      <c r="AF143" s="213"/>
      <c r="AG143" s="213" t="s">
        <v>155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52">
        <v>37</v>
      </c>
      <c r="B144" s="253" t="s">
        <v>207</v>
      </c>
      <c r="C144" s="261" t="s">
        <v>208</v>
      </c>
      <c r="D144" s="254" t="s">
        <v>173</v>
      </c>
      <c r="E144" s="255">
        <v>1</v>
      </c>
      <c r="F144" s="256"/>
      <c r="G144" s="257">
        <f>ROUND(E144*F144,2)</f>
        <v>0</v>
      </c>
      <c r="H144" s="234"/>
      <c r="I144" s="233">
        <f>ROUND(E144*H144,2)</f>
        <v>0</v>
      </c>
      <c r="J144" s="234"/>
      <c r="K144" s="233">
        <f>ROUND(E144*J144,2)</f>
        <v>0</v>
      </c>
      <c r="L144" s="233">
        <v>21</v>
      </c>
      <c r="M144" s="233">
        <f>G144*(1+L144/100)</f>
        <v>0</v>
      </c>
      <c r="N144" s="232">
        <v>9.0000000000000006E-5</v>
      </c>
      <c r="O144" s="232">
        <f>ROUND(E144*N144,2)</f>
        <v>0</v>
      </c>
      <c r="P144" s="232">
        <v>0</v>
      </c>
      <c r="Q144" s="232">
        <f>ROUND(E144*P144,2)</f>
        <v>0</v>
      </c>
      <c r="R144" s="233"/>
      <c r="S144" s="233" t="s">
        <v>105</v>
      </c>
      <c r="T144" s="233" t="s">
        <v>105</v>
      </c>
      <c r="U144" s="233">
        <v>0.60699999999999998</v>
      </c>
      <c r="V144" s="233">
        <f>ROUND(E144*U144,2)</f>
        <v>0.61</v>
      </c>
      <c r="W144" s="233"/>
      <c r="X144" s="233" t="s">
        <v>106</v>
      </c>
      <c r="Y144" s="233" t="s">
        <v>107</v>
      </c>
      <c r="Z144" s="213"/>
      <c r="AA144" s="213"/>
      <c r="AB144" s="213"/>
      <c r="AC144" s="213"/>
      <c r="AD144" s="213"/>
      <c r="AE144" s="213"/>
      <c r="AF144" s="213"/>
      <c r="AG144" s="213" t="s">
        <v>108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2.5" outlineLevel="1" x14ac:dyDescent="0.2">
      <c r="A145" s="252">
        <v>38</v>
      </c>
      <c r="B145" s="253" t="s">
        <v>209</v>
      </c>
      <c r="C145" s="261" t="s">
        <v>210</v>
      </c>
      <c r="D145" s="254" t="s">
        <v>173</v>
      </c>
      <c r="E145" s="255">
        <v>1.0149999999999999</v>
      </c>
      <c r="F145" s="256"/>
      <c r="G145" s="257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21</v>
      </c>
      <c r="M145" s="233">
        <f>G145*(1+L145/100)</f>
        <v>0</v>
      </c>
      <c r="N145" s="232">
        <v>7.5399999999999998E-3</v>
      </c>
      <c r="O145" s="232">
        <f>ROUND(E145*N145,2)</f>
        <v>0.01</v>
      </c>
      <c r="P145" s="232">
        <v>0</v>
      </c>
      <c r="Q145" s="232">
        <f>ROUND(E145*P145,2)</f>
        <v>0</v>
      </c>
      <c r="R145" s="233" t="s">
        <v>153</v>
      </c>
      <c r="S145" s="233" t="s">
        <v>105</v>
      </c>
      <c r="T145" s="233" t="s">
        <v>105</v>
      </c>
      <c r="U145" s="233">
        <v>0</v>
      </c>
      <c r="V145" s="233">
        <f>ROUND(E145*U145,2)</f>
        <v>0</v>
      </c>
      <c r="W145" s="233"/>
      <c r="X145" s="233" t="s">
        <v>154</v>
      </c>
      <c r="Y145" s="233" t="s">
        <v>107</v>
      </c>
      <c r="Z145" s="213"/>
      <c r="AA145" s="213"/>
      <c r="AB145" s="213"/>
      <c r="AC145" s="213"/>
      <c r="AD145" s="213"/>
      <c r="AE145" s="213"/>
      <c r="AF145" s="213"/>
      <c r="AG145" s="213" t="s">
        <v>155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2.5" outlineLevel="1" x14ac:dyDescent="0.2">
      <c r="A146" s="252">
        <v>39</v>
      </c>
      <c r="B146" s="253" t="s">
        <v>211</v>
      </c>
      <c r="C146" s="261" t="s">
        <v>212</v>
      </c>
      <c r="D146" s="254" t="s">
        <v>213</v>
      </c>
      <c r="E146" s="255">
        <v>3</v>
      </c>
      <c r="F146" s="256"/>
      <c r="G146" s="257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21</v>
      </c>
      <c r="M146" s="233">
        <f>G146*(1+L146/100)</f>
        <v>0</v>
      </c>
      <c r="N146" s="232">
        <v>1.2999999999999999E-4</v>
      </c>
      <c r="O146" s="232">
        <f>ROUND(E146*N146,2)</f>
        <v>0</v>
      </c>
      <c r="P146" s="232">
        <v>0</v>
      </c>
      <c r="Q146" s="232">
        <f>ROUND(E146*P146,2)</f>
        <v>0</v>
      </c>
      <c r="R146" s="233"/>
      <c r="S146" s="233" t="s">
        <v>105</v>
      </c>
      <c r="T146" s="233" t="s">
        <v>105</v>
      </c>
      <c r="U146" s="233">
        <v>7.5</v>
      </c>
      <c r="V146" s="233">
        <f>ROUND(E146*U146,2)</f>
        <v>22.5</v>
      </c>
      <c r="W146" s="233"/>
      <c r="X146" s="233" t="s">
        <v>106</v>
      </c>
      <c r="Y146" s="233" t="s">
        <v>107</v>
      </c>
      <c r="Z146" s="213"/>
      <c r="AA146" s="213"/>
      <c r="AB146" s="213"/>
      <c r="AC146" s="213"/>
      <c r="AD146" s="213"/>
      <c r="AE146" s="213"/>
      <c r="AF146" s="213"/>
      <c r="AG146" s="213" t="s">
        <v>108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ht="22.5" outlineLevel="1" x14ac:dyDescent="0.2">
      <c r="A147" s="252">
        <v>40</v>
      </c>
      <c r="B147" s="253" t="s">
        <v>214</v>
      </c>
      <c r="C147" s="261" t="s">
        <v>215</v>
      </c>
      <c r="D147" s="254" t="s">
        <v>213</v>
      </c>
      <c r="E147" s="255">
        <v>1</v>
      </c>
      <c r="F147" s="256"/>
      <c r="G147" s="257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2">
        <v>2.5000000000000001E-4</v>
      </c>
      <c r="O147" s="232">
        <f>ROUND(E147*N147,2)</f>
        <v>0</v>
      </c>
      <c r="P147" s="232">
        <v>0</v>
      </c>
      <c r="Q147" s="232">
        <f>ROUND(E147*P147,2)</f>
        <v>0</v>
      </c>
      <c r="R147" s="233"/>
      <c r="S147" s="233" t="s">
        <v>105</v>
      </c>
      <c r="T147" s="233" t="s">
        <v>105</v>
      </c>
      <c r="U147" s="233">
        <v>8.6999999999999993</v>
      </c>
      <c r="V147" s="233">
        <f>ROUND(E147*U147,2)</f>
        <v>8.6999999999999993</v>
      </c>
      <c r="W147" s="233"/>
      <c r="X147" s="233" t="s">
        <v>106</v>
      </c>
      <c r="Y147" s="233" t="s">
        <v>107</v>
      </c>
      <c r="Z147" s="213"/>
      <c r="AA147" s="213"/>
      <c r="AB147" s="213"/>
      <c r="AC147" s="213"/>
      <c r="AD147" s="213"/>
      <c r="AE147" s="213"/>
      <c r="AF147" s="213"/>
      <c r="AG147" s="213" t="s">
        <v>108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52">
        <v>41</v>
      </c>
      <c r="B148" s="253" t="s">
        <v>216</v>
      </c>
      <c r="C148" s="261" t="s">
        <v>217</v>
      </c>
      <c r="D148" s="254" t="s">
        <v>173</v>
      </c>
      <c r="E148" s="255">
        <v>4</v>
      </c>
      <c r="F148" s="256"/>
      <c r="G148" s="257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21</v>
      </c>
      <c r="M148" s="233">
        <f>G148*(1+L148/100)</f>
        <v>0</v>
      </c>
      <c r="N148" s="232">
        <v>0</v>
      </c>
      <c r="O148" s="232">
        <f>ROUND(E148*N148,2)</f>
        <v>0</v>
      </c>
      <c r="P148" s="232">
        <v>0</v>
      </c>
      <c r="Q148" s="232">
        <f>ROUND(E148*P148,2)</f>
        <v>0</v>
      </c>
      <c r="R148" s="233"/>
      <c r="S148" s="233" t="s">
        <v>218</v>
      </c>
      <c r="T148" s="233" t="s">
        <v>219</v>
      </c>
      <c r="U148" s="233">
        <v>0</v>
      </c>
      <c r="V148" s="233">
        <f>ROUND(E148*U148,2)</f>
        <v>0</v>
      </c>
      <c r="W148" s="233"/>
      <c r="X148" s="233" t="s">
        <v>106</v>
      </c>
      <c r="Y148" s="233" t="s">
        <v>107</v>
      </c>
      <c r="Z148" s="213"/>
      <c r="AA148" s="213"/>
      <c r="AB148" s="213"/>
      <c r="AC148" s="213"/>
      <c r="AD148" s="213"/>
      <c r="AE148" s="213"/>
      <c r="AF148" s="213"/>
      <c r="AG148" s="213" t="s">
        <v>108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52">
        <v>42</v>
      </c>
      <c r="B149" s="253" t="s">
        <v>220</v>
      </c>
      <c r="C149" s="261" t="s">
        <v>221</v>
      </c>
      <c r="D149" s="254" t="s">
        <v>222</v>
      </c>
      <c r="E149" s="255">
        <v>2</v>
      </c>
      <c r="F149" s="256"/>
      <c r="G149" s="257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2">
        <v>0</v>
      </c>
      <c r="O149" s="232">
        <f>ROUND(E149*N149,2)</f>
        <v>0</v>
      </c>
      <c r="P149" s="232">
        <v>0</v>
      </c>
      <c r="Q149" s="232">
        <f>ROUND(E149*P149,2)</f>
        <v>0</v>
      </c>
      <c r="R149" s="233"/>
      <c r="S149" s="233" t="s">
        <v>218</v>
      </c>
      <c r="T149" s="233" t="s">
        <v>219</v>
      </c>
      <c r="U149" s="233">
        <v>0</v>
      </c>
      <c r="V149" s="233">
        <f>ROUND(E149*U149,2)</f>
        <v>0</v>
      </c>
      <c r="W149" s="233"/>
      <c r="X149" s="233" t="s">
        <v>106</v>
      </c>
      <c r="Y149" s="233" t="s">
        <v>107</v>
      </c>
      <c r="Z149" s="213"/>
      <c r="AA149" s="213"/>
      <c r="AB149" s="213"/>
      <c r="AC149" s="213"/>
      <c r="AD149" s="213"/>
      <c r="AE149" s="213"/>
      <c r="AF149" s="213"/>
      <c r="AG149" s="213" t="s">
        <v>108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52">
        <v>43</v>
      </c>
      <c r="B150" s="253" t="s">
        <v>223</v>
      </c>
      <c r="C150" s="261" t="s">
        <v>224</v>
      </c>
      <c r="D150" s="254" t="s">
        <v>222</v>
      </c>
      <c r="E150" s="255">
        <v>1</v>
      </c>
      <c r="F150" s="256"/>
      <c r="G150" s="257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32">
        <v>0</v>
      </c>
      <c r="O150" s="232">
        <f>ROUND(E150*N150,2)</f>
        <v>0</v>
      </c>
      <c r="P150" s="232">
        <v>0</v>
      </c>
      <c r="Q150" s="232">
        <f>ROUND(E150*P150,2)</f>
        <v>0</v>
      </c>
      <c r="R150" s="233"/>
      <c r="S150" s="233" t="s">
        <v>218</v>
      </c>
      <c r="T150" s="233" t="s">
        <v>219</v>
      </c>
      <c r="U150" s="233">
        <v>0</v>
      </c>
      <c r="V150" s="233">
        <f>ROUND(E150*U150,2)</f>
        <v>0</v>
      </c>
      <c r="W150" s="233"/>
      <c r="X150" s="233" t="s">
        <v>106</v>
      </c>
      <c r="Y150" s="233" t="s">
        <v>107</v>
      </c>
      <c r="Z150" s="213"/>
      <c r="AA150" s="213"/>
      <c r="AB150" s="213"/>
      <c r="AC150" s="213"/>
      <c r="AD150" s="213"/>
      <c r="AE150" s="213"/>
      <c r="AF150" s="213"/>
      <c r="AG150" s="213" t="s">
        <v>108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ht="33.75" outlineLevel="1" x14ac:dyDescent="0.2">
      <c r="A151" s="252">
        <v>44</v>
      </c>
      <c r="B151" s="253" t="s">
        <v>225</v>
      </c>
      <c r="C151" s="261" t="s">
        <v>226</v>
      </c>
      <c r="D151" s="254" t="s">
        <v>173</v>
      </c>
      <c r="E151" s="255">
        <v>3</v>
      </c>
      <c r="F151" s="256"/>
      <c r="G151" s="257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2">
        <v>0.80554000000000003</v>
      </c>
      <c r="O151" s="232">
        <f>ROUND(E151*N151,2)</f>
        <v>2.42</v>
      </c>
      <c r="P151" s="232">
        <v>0</v>
      </c>
      <c r="Q151" s="232">
        <f>ROUND(E151*P151,2)</f>
        <v>0</v>
      </c>
      <c r="R151" s="233"/>
      <c r="S151" s="233" t="s">
        <v>218</v>
      </c>
      <c r="T151" s="233" t="s">
        <v>219</v>
      </c>
      <c r="U151" s="233">
        <v>0</v>
      </c>
      <c r="V151" s="233">
        <f>ROUND(E151*U151,2)</f>
        <v>0</v>
      </c>
      <c r="W151" s="233"/>
      <c r="X151" s="233" t="s">
        <v>227</v>
      </c>
      <c r="Y151" s="233" t="s">
        <v>107</v>
      </c>
      <c r="Z151" s="213"/>
      <c r="AA151" s="213"/>
      <c r="AB151" s="213"/>
      <c r="AC151" s="213"/>
      <c r="AD151" s="213"/>
      <c r="AE151" s="213"/>
      <c r="AF151" s="213"/>
      <c r="AG151" s="213" t="s">
        <v>228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33.75" outlineLevel="1" x14ac:dyDescent="0.2">
      <c r="A152" s="252">
        <v>45</v>
      </c>
      <c r="B152" s="253" t="s">
        <v>229</v>
      </c>
      <c r="C152" s="261" t="s">
        <v>230</v>
      </c>
      <c r="D152" s="254" t="s">
        <v>173</v>
      </c>
      <c r="E152" s="255">
        <v>1</v>
      </c>
      <c r="F152" s="256"/>
      <c r="G152" s="257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21</v>
      </c>
      <c r="M152" s="233">
        <f>G152*(1+L152/100)</f>
        <v>0</v>
      </c>
      <c r="N152" s="232">
        <v>3.3923100000000002</v>
      </c>
      <c r="O152" s="232">
        <f>ROUND(E152*N152,2)</f>
        <v>3.39</v>
      </c>
      <c r="P152" s="232">
        <v>0</v>
      </c>
      <c r="Q152" s="232">
        <f>ROUND(E152*P152,2)</f>
        <v>0</v>
      </c>
      <c r="R152" s="233"/>
      <c r="S152" s="233" t="s">
        <v>105</v>
      </c>
      <c r="T152" s="233" t="s">
        <v>105</v>
      </c>
      <c r="U152" s="233">
        <v>5.9306099999999997</v>
      </c>
      <c r="V152" s="233">
        <f>ROUND(E152*U152,2)</f>
        <v>5.93</v>
      </c>
      <c r="W152" s="233"/>
      <c r="X152" s="233" t="s">
        <v>227</v>
      </c>
      <c r="Y152" s="233" t="s">
        <v>107</v>
      </c>
      <c r="Z152" s="213"/>
      <c r="AA152" s="213"/>
      <c r="AB152" s="213"/>
      <c r="AC152" s="213"/>
      <c r="AD152" s="213"/>
      <c r="AE152" s="213"/>
      <c r="AF152" s="213"/>
      <c r="AG152" s="213" t="s">
        <v>228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33.75" outlineLevel="1" x14ac:dyDescent="0.2">
      <c r="A153" s="252">
        <v>46</v>
      </c>
      <c r="B153" s="253" t="s">
        <v>231</v>
      </c>
      <c r="C153" s="261" t="s">
        <v>232</v>
      </c>
      <c r="D153" s="254" t="s">
        <v>173</v>
      </c>
      <c r="E153" s="255">
        <v>1</v>
      </c>
      <c r="F153" s="256"/>
      <c r="G153" s="257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2">
        <v>4.4043099999999997</v>
      </c>
      <c r="O153" s="232">
        <f>ROUND(E153*N153,2)</f>
        <v>4.4000000000000004</v>
      </c>
      <c r="P153" s="232">
        <v>0</v>
      </c>
      <c r="Q153" s="232">
        <f>ROUND(E153*P153,2)</f>
        <v>0</v>
      </c>
      <c r="R153" s="233"/>
      <c r="S153" s="233" t="s">
        <v>218</v>
      </c>
      <c r="T153" s="233" t="s">
        <v>219</v>
      </c>
      <c r="U153" s="233">
        <v>0</v>
      </c>
      <c r="V153" s="233">
        <f>ROUND(E153*U153,2)</f>
        <v>0</v>
      </c>
      <c r="W153" s="233"/>
      <c r="X153" s="233" t="s">
        <v>227</v>
      </c>
      <c r="Y153" s="233" t="s">
        <v>107</v>
      </c>
      <c r="Z153" s="213"/>
      <c r="AA153" s="213"/>
      <c r="AB153" s="213"/>
      <c r="AC153" s="213"/>
      <c r="AD153" s="213"/>
      <c r="AE153" s="213"/>
      <c r="AF153" s="213"/>
      <c r="AG153" s="213" t="s">
        <v>228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33.75" outlineLevel="1" x14ac:dyDescent="0.2">
      <c r="A154" s="252">
        <v>47</v>
      </c>
      <c r="B154" s="253" t="s">
        <v>233</v>
      </c>
      <c r="C154" s="261" t="s">
        <v>234</v>
      </c>
      <c r="D154" s="254" t="s">
        <v>173</v>
      </c>
      <c r="E154" s="255">
        <v>1</v>
      </c>
      <c r="F154" s="256"/>
      <c r="G154" s="257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2">
        <v>4.4653099999999997</v>
      </c>
      <c r="O154" s="232">
        <f>ROUND(E154*N154,2)</f>
        <v>4.47</v>
      </c>
      <c r="P154" s="232">
        <v>0</v>
      </c>
      <c r="Q154" s="232">
        <f>ROUND(E154*P154,2)</f>
        <v>0</v>
      </c>
      <c r="R154" s="233"/>
      <c r="S154" s="233" t="s">
        <v>105</v>
      </c>
      <c r="T154" s="233" t="s">
        <v>105</v>
      </c>
      <c r="U154" s="233">
        <v>7.6026800000000003</v>
      </c>
      <c r="V154" s="233">
        <f>ROUND(E154*U154,2)</f>
        <v>7.6</v>
      </c>
      <c r="W154" s="233"/>
      <c r="X154" s="233" t="s">
        <v>227</v>
      </c>
      <c r="Y154" s="233" t="s">
        <v>107</v>
      </c>
      <c r="Z154" s="213"/>
      <c r="AA154" s="213"/>
      <c r="AB154" s="213"/>
      <c r="AC154" s="213"/>
      <c r="AD154" s="213"/>
      <c r="AE154" s="213"/>
      <c r="AF154" s="213"/>
      <c r="AG154" s="213" t="s">
        <v>228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">
      <c r="A155" s="239" t="s">
        <v>100</v>
      </c>
      <c r="B155" s="240" t="s">
        <v>65</v>
      </c>
      <c r="C155" s="258" t="s">
        <v>66</v>
      </c>
      <c r="D155" s="241"/>
      <c r="E155" s="242"/>
      <c r="F155" s="243"/>
      <c r="G155" s="244">
        <f>SUMIF(AG156:AG161,"&lt;&gt;NOR",G156:G161)</f>
        <v>0</v>
      </c>
      <c r="H155" s="238"/>
      <c r="I155" s="238">
        <f>SUM(I156:I161)</f>
        <v>0</v>
      </c>
      <c r="J155" s="238"/>
      <c r="K155" s="238">
        <f>SUM(K156:K161)</f>
        <v>0</v>
      </c>
      <c r="L155" s="238"/>
      <c r="M155" s="238">
        <f>SUM(M156:M161)</f>
        <v>0</v>
      </c>
      <c r="N155" s="237"/>
      <c r="O155" s="237">
        <f>SUM(O156:O161)</f>
        <v>0</v>
      </c>
      <c r="P155" s="237"/>
      <c r="Q155" s="237">
        <f>SUM(Q156:Q161)</f>
        <v>0</v>
      </c>
      <c r="R155" s="238"/>
      <c r="S155" s="238"/>
      <c r="T155" s="238"/>
      <c r="U155" s="238"/>
      <c r="V155" s="238">
        <f>SUM(V156:V161)</f>
        <v>6.1499999999999995</v>
      </c>
      <c r="W155" s="238"/>
      <c r="X155" s="238"/>
      <c r="Y155" s="238"/>
      <c r="AG155" t="s">
        <v>101</v>
      </c>
    </row>
    <row r="156" spans="1:60" outlineLevel="1" x14ac:dyDescent="0.2">
      <c r="A156" s="246">
        <v>48</v>
      </c>
      <c r="B156" s="247" t="s">
        <v>235</v>
      </c>
      <c r="C156" s="259" t="s">
        <v>236</v>
      </c>
      <c r="D156" s="248" t="s">
        <v>169</v>
      </c>
      <c r="E156" s="249">
        <v>137.19999999999999</v>
      </c>
      <c r="F156" s="250"/>
      <c r="G156" s="251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21</v>
      </c>
      <c r="M156" s="233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3"/>
      <c r="S156" s="233" t="s">
        <v>105</v>
      </c>
      <c r="T156" s="233" t="s">
        <v>105</v>
      </c>
      <c r="U156" s="233">
        <v>3.2000000000000001E-2</v>
      </c>
      <c r="V156" s="233">
        <f>ROUND(E156*U156,2)</f>
        <v>4.3899999999999997</v>
      </c>
      <c r="W156" s="233"/>
      <c r="X156" s="233" t="s">
        <v>106</v>
      </c>
      <c r="Y156" s="233" t="s">
        <v>107</v>
      </c>
      <c r="Z156" s="213"/>
      <c r="AA156" s="213"/>
      <c r="AB156" s="213"/>
      <c r="AC156" s="213"/>
      <c r="AD156" s="213"/>
      <c r="AE156" s="213"/>
      <c r="AF156" s="213"/>
      <c r="AG156" s="213" t="s">
        <v>108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2" x14ac:dyDescent="0.2">
      <c r="A157" s="230"/>
      <c r="B157" s="231"/>
      <c r="C157" s="260" t="s">
        <v>109</v>
      </c>
      <c r="D157" s="235"/>
      <c r="E157" s="236"/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3"/>
      <c r="AA157" s="213"/>
      <c r="AB157" s="213"/>
      <c r="AC157" s="213"/>
      <c r="AD157" s="213"/>
      <c r="AE157" s="213"/>
      <c r="AF157" s="213"/>
      <c r="AG157" s="213" t="s">
        <v>110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3" x14ac:dyDescent="0.2">
      <c r="A158" s="230"/>
      <c r="B158" s="231"/>
      <c r="C158" s="260" t="s">
        <v>237</v>
      </c>
      <c r="D158" s="235"/>
      <c r="E158" s="236">
        <v>137.19999999999999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3"/>
      <c r="AA158" s="213"/>
      <c r="AB158" s="213"/>
      <c r="AC158" s="213"/>
      <c r="AD158" s="213"/>
      <c r="AE158" s="213"/>
      <c r="AF158" s="213"/>
      <c r="AG158" s="213" t="s">
        <v>110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46">
        <v>49</v>
      </c>
      <c r="B159" s="247" t="s">
        <v>238</v>
      </c>
      <c r="C159" s="259" t="s">
        <v>239</v>
      </c>
      <c r="D159" s="248" t="s">
        <v>169</v>
      </c>
      <c r="E159" s="249">
        <v>31.95</v>
      </c>
      <c r="F159" s="250"/>
      <c r="G159" s="251">
        <f>ROUND(E159*F159,2)</f>
        <v>0</v>
      </c>
      <c r="H159" s="234"/>
      <c r="I159" s="233">
        <f>ROUND(E159*H159,2)</f>
        <v>0</v>
      </c>
      <c r="J159" s="234"/>
      <c r="K159" s="233">
        <f>ROUND(E159*J159,2)</f>
        <v>0</v>
      </c>
      <c r="L159" s="233">
        <v>21</v>
      </c>
      <c r="M159" s="233">
        <f>G159*(1+L159/100)</f>
        <v>0</v>
      </c>
      <c r="N159" s="232">
        <v>0</v>
      </c>
      <c r="O159" s="232">
        <f>ROUND(E159*N159,2)</f>
        <v>0</v>
      </c>
      <c r="P159" s="232">
        <v>0</v>
      </c>
      <c r="Q159" s="232">
        <f>ROUND(E159*P159,2)</f>
        <v>0</v>
      </c>
      <c r="R159" s="233"/>
      <c r="S159" s="233" t="s">
        <v>105</v>
      </c>
      <c r="T159" s="233" t="s">
        <v>105</v>
      </c>
      <c r="U159" s="233">
        <v>5.5E-2</v>
      </c>
      <c r="V159" s="233">
        <f>ROUND(E159*U159,2)</f>
        <v>1.76</v>
      </c>
      <c r="W159" s="233"/>
      <c r="X159" s="233" t="s">
        <v>106</v>
      </c>
      <c r="Y159" s="233" t="s">
        <v>107</v>
      </c>
      <c r="Z159" s="213"/>
      <c r="AA159" s="213"/>
      <c r="AB159" s="213"/>
      <c r="AC159" s="213"/>
      <c r="AD159" s="213"/>
      <c r="AE159" s="213"/>
      <c r="AF159" s="213"/>
      <c r="AG159" s="213" t="s">
        <v>108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30"/>
      <c r="B160" s="231"/>
      <c r="C160" s="260" t="s">
        <v>109</v>
      </c>
      <c r="D160" s="235"/>
      <c r="E160" s="236"/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3"/>
      <c r="AA160" s="213"/>
      <c r="AB160" s="213"/>
      <c r="AC160" s="213"/>
      <c r="AD160" s="213"/>
      <c r="AE160" s="213"/>
      <c r="AF160" s="213"/>
      <c r="AG160" s="213" t="s">
        <v>110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">
      <c r="A161" s="230"/>
      <c r="B161" s="231"/>
      <c r="C161" s="260" t="s">
        <v>240</v>
      </c>
      <c r="D161" s="235"/>
      <c r="E161" s="236">
        <v>31.95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3"/>
      <c r="AA161" s="213"/>
      <c r="AB161" s="213"/>
      <c r="AC161" s="213"/>
      <c r="AD161" s="213"/>
      <c r="AE161" s="213"/>
      <c r="AF161" s="213"/>
      <c r="AG161" s="213" t="s">
        <v>110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x14ac:dyDescent="0.2">
      <c r="A162" s="239" t="s">
        <v>100</v>
      </c>
      <c r="B162" s="240" t="s">
        <v>67</v>
      </c>
      <c r="C162" s="258" t="s">
        <v>68</v>
      </c>
      <c r="D162" s="241"/>
      <c r="E162" s="242"/>
      <c r="F162" s="243"/>
      <c r="G162" s="244">
        <f>SUMIF(AG163:AG169,"&lt;&gt;NOR",G163:G169)</f>
        <v>0</v>
      </c>
      <c r="H162" s="238"/>
      <c r="I162" s="238">
        <f>SUM(I163:I169)</f>
        <v>0</v>
      </c>
      <c r="J162" s="238"/>
      <c r="K162" s="238">
        <f>SUM(K163:K169)</f>
        <v>0</v>
      </c>
      <c r="L162" s="238"/>
      <c r="M162" s="238">
        <f>SUM(M163:M169)</f>
        <v>0</v>
      </c>
      <c r="N162" s="237"/>
      <c r="O162" s="237">
        <f>SUM(O163:O169)</f>
        <v>0</v>
      </c>
      <c r="P162" s="237"/>
      <c r="Q162" s="237">
        <f>SUM(Q163:Q169)</f>
        <v>0</v>
      </c>
      <c r="R162" s="238"/>
      <c r="S162" s="238"/>
      <c r="T162" s="238"/>
      <c r="U162" s="238"/>
      <c r="V162" s="238">
        <f>SUM(V163:V169)</f>
        <v>167.66</v>
      </c>
      <c r="W162" s="238"/>
      <c r="X162" s="238"/>
      <c r="Y162" s="238"/>
      <c r="AG162" t="s">
        <v>101</v>
      </c>
    </row>
    <row r="163" spans="1:60" outlineLevel="1" x14ac:dyDescent="0.2">
      <c r="A163" s="246">
        <v>50</v>
      </c>
      <c r="B163" s="247" t="s">
        <v>241</v>
      </c>
      <c r="C163" s="259" t="s">
        <v>242</v>
      </c>
      <c r="D163" s="248" t="s">
        <v>131</v>
      </c>
      <c r="E163" s="249">
        <v>792.72352000000001</v>
      </c>
      <c r="F163" s="250"/>
      <c r="G163" s="251">
        <f>ROUND(E163*F163,2)</f>
        <v>0</v>
      </c>
      <c r="H163" s="234"/>
      <c r="I163" s="233">
        <f>ROUND(E163*H163,2)</f>
        <v>0</v>
      </c>
      <c r="J163" s="234"/>
      <c r="K163" s="233">
        <f>ROUND(E163*J163,2)</f>
        <v>0</v>
      </c>
      <c r="L163" s="233">
        <v>21</v>
      </c>
      <c r="M163" s="233">
        <f>G163*(1+L163/100)</f>
        <v>0</v>
      </c>
      <c r="N163" s="232">
        <v>0</v>
      </c>
      <c r="O163" s="232">
        <f>ROUND(E163*N163,2)</f>
        <v>0</v>
      </c>
      <c r="P163" s="232">
        <v>0</v>
      </c>
      <c r="Q163" s="232">
        <f>ROUND(E163*P163,2)</f>
        <v>0</v>
      </c>
      <c r="R163" s="233"/>
      <c r="S163" s="233" t="s">
        <v>105</v>
      </c>
      <c r="T163" s="233" t="s">
        <v>105</v>
      </c>
      <c r="U163" s="233">
        <v>0.21149999999999999</v>
      </c>
      <c r="V163" s="233">
        <f>ROUND(E163*U163,2)</f>
        <v>167.66</v>
      </c>
      <c r="W163" s="233"/>
      <c r="X163" s="233" t="s">
        <v>106</v>
      </c>
      <c r="Y163" s="233" t="s">
        <v>107</v>
      </c>
      <c r="Z163" s="213"/>
      <c r="AA163" s="213"/>
      <c r="AB163" s="213"/>
      <c r="AC163" s="213"/>
      <c r="AD163" s="213"/>
      <c r="AE163" s="213"/>
      <c r="AF163" s="213"/>
      <c r="AG163" s="213" t="s">
        <v>108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2" x14ac:dyDescent="0.2">
      <c r="A164" s="230"/>
      <c r="B164" s="231"/>
      <c r="C164" s="260" t="s">
        <v>109</v>
      </c>
      <c r="D164" s="235"/>
      <c r="E164" s="236"/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3"/>
      <c r="AA164" s="213"/>
      <c r="AB164" s="213"/>
      <c r="AC164" s="213"/>
      <c r="AD164" s="213"/>
      <c r="AE164" s="213"/>
      <c r="AF164" s="213"/>
      <c r="AG164" s="213" t="s">
        <v>110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">
      <c r="A165" s="230"/>
      <c r="B165" s="231"/>
      <c r="C165" s="260" t="s">
        <v>109</v>
      </c>
      <c r="D165" s="235"/>
      <c r="E165" s="236"/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3"/>
      <c r="AA165" s="213"/>
      <c r="AB165" s="213"/>
      <c r="AC165" s="213"/>
      <c r="AD165" s="213"/>
      <c r="AE165" s="213"/>
      <c r="AF165" s="213"/>
      <c r="AG165" s="213" t="s">
        <v>110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 x14ac:dyDescent="0.2">
      <c r="A166" s="230"/>
      <c r="B166" s="231"/>
      <c r="C166" s="260" t="s">
        <v>109</v>
      </c>
      <c r="D166" s="235"/>
      <c r="E166" s="236"/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3"/>
      <c r="AA166" s="213"/>
      <c r="AB166" s="213"/>
      <c r="AC166" s="213"/>
      <c r="AD166" s="213"/>
      <c r="AE166" s="213"/>
      <c r="AF166" s="213"/>
      <c r="AG166" s="213" t="s">
        <v>110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 x14ac:dyDescent="0.2">
      <c r="A167" s="230"/>
      <c r="B167" s="231"/>
      <c r="C167" s="260" t="s">
        <v>109</v>
      </c>
      <c r="D167" s="235"/>
      <c r="E167" s="236"/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3"/>
      <c r="AA167" s="213"/>
      <c r="AB167" s="213"/>
      <c r="AC167" s="213"/>
      <c r="AD167" s="213"/>
      <c r="AE167" s="213"/>
      <c r="AF167" s="213"/>
      <c r="AG167" s="213" t="s">
        <v>110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30"/>
      <c r="B168" s="231"/>
      <c r="C168" s="260" t="s">
        <v>109</v>
      </c>
      <c r="D168" s="235"/>
      <c r="E168" s="236"/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3"/>
      <c r="AA168" s="213"/>
      <c r="AB168" s="213"/>
      <c r="AC168" s="213"/>
      <c r="AD168" s="213"/>
      <c r="AE168" s="213"/>
      <c r="AF168" s="213"/>
      <c r="AG168" s="213" t="s">
        <v>110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 x14ac:dyDescent="0.2">
      <c r="A169" s="230"/>
      <c r="B169" s="231"/>
      <c r="C169" s="260" t="s">
        <v>243</v>
      </c>
      <c r="D169" s="235"/>
      <c r="E169" s="236">
        <v>792.72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3"/>
      <c r="AA169" s="213"/>
      <c r="AB169" s="213"/>
      <c r="AC169" s="213"/>
      <c r="AD169" s="213"/>
      <c r="AE169" s="213"/>
      <c r="AF169" s="213"/>
      <c r="AG169" s="213" t="s">
        <v>110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x14ac:dyDescent="0.2">
      <c r="A170" s="239" t="s">
        <v>100</v>
      </c>
      <c r="B170" s="240" t="s">
        <v>69</v>
      </c>
      <c r="C170" s="258" t="s">
        <v>70</v>
      </c>
      <c r="D170" s="241"/>
      <c r="E170" s="242"/>
      <c r="F170" s="243"/>
      <c r="G170" s="244">
        <f>SUMIF(AG171:AG171,"&lt;&gt;NOR",G171:G171)</f>
        <v>0</v>
      </c>
      <c r="H170" s="238"/>
      <c r="I170" s="238">
        <f>SUM(I171:I171)</f>
        <v>0</v>
      </c>
      <c r="J170" s="238"/>
      <c r="K170" s="238">
        <f>SUM(K171:K171)</f>
        <v>0</v>
      </c>
      <c r="L170" s="238"/>
      <c r="M170" s="238">
        <f>SUM(M171:M171)</f>
        <v>0</v>
      </c>
      <c r="N170" s="237"/>
      <c r="O170" s="237">
        <f>SUM(O171:O171)</f>
        <v>0</v>
      </c>
      <c r="P170" s="237"/>
      <c r="Q170" s="237">
        <f>SUM(Q171:Q171)</f>
        <v>0</v>
      </c>
      <c r="R170" s="238"/>
      <c r="S170" s="238"/>
      <c r="T170" s="238"/>
      <c r="U170" s="238"/>
      <c r="V170" s="238">
        <f>SUM(V171:V171)</f>
        <v>0</v>
      </c>
      <c r="W170" s="238"/>
      <c r="X170" s="238"/>
      <c r="Y170" s="238"/>
      <c r="AG170" t="s">
        <v>101</v>
      </c>
    </row>
    <row r="171" spans="1:60" outlineLevel="1" x14ac:dyDescent="0.2">
      <c r="A171" s="246">
        <v>51</v>
      </c>
      <c r="B171" s="247" t="s">
        <v>244</v>
      </c>
      <c r="C171" s="259" t="s">
        <v>245</v>
      </c>
      <c r="D171" s="248" t="s">
        <v>131</v>
      </c>
      <c r="E171" s="249">
        <v>75.691000000000003</v>
      </c>
      <c r="F171" s="250"/>
      <c r="G171" s="251">
        <f>ROUND(E171*F171,2)</f>
        <v>0</v>
      </c>
      <c r="H171" s="234"/>
      <c r="I171" s="233">
        <f>ROUND(E171*H171,2)</f>
        <v>0</v>
      </c>
      <c r="J171" s="234"/>
      <c r="K171" s="233">
        <f>ROUND(E171*J171,2)</f>
        <v>0</v>
      </c>
      <c r="L171" s="233">
        <v>21</v>
      </c>
      <c r="M171" s="233">
        <f>G171*(1+L171/100)</f>
        <v>0</v>
      </c>
      <c r="N171" s="232">
        <v>0</v>
      </c>
      <c r="O171" s="232">
        <f>ROUND(E171*N171,2)</f>
        <v>0</v>
      </c>
      <c r="P171" s="232">
        <v>0</v>
      </c>
      <c r="Q171" s="232">
        <f>ROUND(E171*P171,2)</f>
        <v>0</v>
      </c>
      <c r="R171" s="233"/>
      <c r="S171" s="233" t="s">
        <v>218</v>
      </c>
      <c r="T171" s="233" t="s">
        <v>105</v>
      </c>
      <c r="U171" s="233">
        <v>0</v>
      </c>
      <c r="V171" s="233">
        <f>ROUND(E171*U171,2)</f>
        <v>0</v>
      </c>
      <c r="W171" s="233"/>
      <c r="X171" s="233" t="s">
        <v>132</v>
      </c>
      <c r="Y171" s="233" t="s">
        <v>107</v>
      </c>
      <c r="Z171" s="213"/>
      <c r="AA171" s="213"/>
      <c r="AB171" s="213"/>
      <c r="AC171" s="213"/>
      <c r="AD171" s="213"/>
      <c r="AE171" s="213"/>
      <c r="AF171" s="213"/>
      <c r="AG171" s="213" t="s">
        <v>133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x14ac:dyDescent="0.2">
      <c r="A172" s="3"/>
      <c r="B172" s="4"/>
      <c r="C172" s="262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v>12</v>
      </c>
      <c r="AF172">
        <v>21</v>
      </c>
      <c r="AG172" t="s">
        <v>86</v>
      </c>
    </row>
    <row r="173" spans="1:60" x14ac:dyDescent="0.2">
      <c r="A173" s="216"/>
      <c r="B173" s="217" t="s">
        <v>31</v>
      </c>
      <c r="C173" s="263"/>
      <c r="D173" s="218"/>
      <c r="E173" s="219"/>
      <c r="F173" s="219"/>
      <c r="G173" s="245">
        <f>G8+G47+G50+G87+G100+G103+G155+G162+G170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AE173">
        <f>SUMIF(L7:L171,AE172,G7:G171)</f>
        <v>0</v>
      </c>
      <c r="AF173">
        <f>SUMIF(L7:L171,AF172,G7:G171)</f>
        <v>0</v>
      </c>
      <c r="AG173" t="s">
        <v>246</v>
      </c>
    </row>
    <row r="174" spans="1:60" x14ac:dyDescent="0.2">
      <c r="A174" s="3"/>
      <c r="B174" s="4"/>
      <c r="C174" s="262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2">
      <c r="A175" s="3"/>
      <c r="B175" s="4"/>
      <c r="C175" s="262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2">
      <c r="A176" s="220" t="s">
        <v>247</v>
      </c>
      <c r="B176" s="220"/>
      <c r="C176" s="264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33" x14ac:dyDescent="0.2">
      <c r="A177" s="221"/>
      <c r="B177" s="222"/>
      <c r="C177" s="265"/>
      <c r="D177" s="222"/>
      <c r="E177" s="222"/>
      <c r="F177" s="222"/>
      <c r="G177" s="22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G177" t="s">
        <v>248</v>
      </c>
    </row>
    <row r="178" spans="1:33" x14ac:dyDescent="0.2">
      <c r="A178" s="224"/>
      <c r="B178" s="225"/>
      <c r="C178" s="266"/>
      <c r="D178" s="225"/>
      <c r="E178" s="225"/>
      <c r="F178" s="225"/>
      <c r="G178" s="226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33" x14ac:dyDescent="0.2">
      <c r="A179" s="224"/>
      <c r="B179" s="225"/>
      <c r="C179" s="266"/>
      <c r="D179" s="225"/>
      <c r="E179" s="225"/>
      <c r="F179" s="225"/>
      <c r="G179" s="226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2">
      <c r="A180" s="224"/>
      <c r="B180" s="225"/>
      <c r="C180" s="266"/>
      <c r="D180" s="225"/>
      <c r="E180" s="225"/>
      <c r="F180" s="225"/>
      <c r="G180" s="226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33" x14ac:dyDescent="0.2">
      <c r="A181" s="227"/>
      <c r="B181" s="228"/>
      <c r="C181" s="267"/>
      <c r="D181" s="228"/>
      <c r="E181" s="228"/>
      <c r="F181" s="228"/>
      <c r="G181" s="229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33" x14ac:dyDescent="0.2">
      <c r="A182" s="3"/>
      <c r="B182" s="4"/>
      <c r="C182" s="262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33" x14ac:dyDescent="0.2">
      <c r="C183" s="268"/>
      <c r="D183" s="10"/>
      <c r="AG183" t="s">
        <v>249</v>
      </c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SQJpFWqwyyU6ZicS5bIaVdW++A934khU6H0hPFEg/EVeGVpHxgdp34WEcHLhznWCQqEZRu1GOY8G5wBDMtMeQ==" saltValue="I6CSUY6FS2PAGJnNUG8IIg==" spinCount="100000" sheet="1" formatRows="0"/>
  <mergeCells count="6">
    <mergeCell ref="A1:G1"/>
    <mergeCell ref="C2:G2"/>
    <mergeCell ref="C3:G3"/>
    <mergeCell ref="C4:G4"/>
    <mergeCell ref="A176:C176"/>
    <mergeCell ref="A177:G1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EE841-0ED2-43A1-953F-ACC6410D6C8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75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7" t="s">
        <v>75</v>
      </c>
      <c r="AG3" t="s">
        <v>76</v>
      </c>
    </row>
    <row r="4" spans="1:60" ht="24.95" customHeight="1" x14ac:dyDescent="0.2">
      <c r="A4" s="203" t="s">
        <v>10</v>
      </c>
      <c r="B4" s="204" t="s">
        <v>50</v>
      </c>
      <c r="C4" s="205" t="s">
        <v>51</v>
      </c>
      <c r="D4" s="206"/>
      <c r="E4" s="206"/>
      <c r="F4" s="206"/>
      <c r="G4" s="207"/>
      <c r="AG4" t="s">
        <v>77</v>
      </c>
    </row>
    <row r="5" spans="1:60" x14ac:dyDescent="0.2">
      <c r="D5" s="10"/>
    </row>
    <row r="6" spans="1:60" ht="38.25" x14ac:dyDescent="0.2">
      <c r="A6" s="209" t="s">
        <v>78</v>
      </c>
      <c r="B6" s="211" t="s">
        <v>79</v>
      </c>
      <c r="C6" s="211" t="s">
        <v>80</v>
      </c>
      <c r="D6" s="210" t="s">
        <v>81</v>
      </c>
      <c r="E6" s="209" t="s">
        <v>82</v>
      </c>
      <c r="F6" s="208" t="s">
        <v>83</v>
      </c>
      <c r="G6" s="209" t="s">
        <v>31</v>
      </c>
      <c r="H6" s="212" t="s">
        <v>32</v>
      </c>
      <c r="I6" s="212" t="s">
        <v>84</v>
      </c>
      <c r="J6" s="212" t="s">
        <v>33</v>
      </c>
      <c r="K6" s="212" t="s">
        <v>85</v>
      </c>
      <c r="L6" s="212" t="s">
        <v>86</v>
      </c>
      <c r="M6" s="212" t="s">
        <v>87</v>
      </c>
      <c r="N6" s="212" t="s">
        <v>88</v>
      </c>
      <c r="O6" s="212" t="s">
        <v>89</v>
      </c>
      <c r="P6" s="212" t="s">
        <v>90</v>
      </c>
      <c r="Q6" s="212" t="s">
        <v>91</v>
      </c>
      <c r="R6" s="212" t="s">
        <v>92</v>
      </c>
      <c r="S6" s="212" t="s">
        <v>93</v>
      </c>
      <c r="T6" s="212" t="s">
        <v>94</v>
      </c>
      <c r="U6" s="212" t="s">
        <v>95</v>
      </c>
      <c r="V6" s="212" t="s">
        <v>96</v>
      </c>
      <c r="W6" s="212" t="s">
        <v>97</v>
      </c>
      <c r="X6" s="212" t="s">
        <v>98</v>
      </c>
      <c r="Y6" s="212" t="s">
        <v>99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9" t="s">
        <v>100</v>
      </c>
      <c r="B8" s="240" t="s">
        <v>57</v>
      </c>
      <c r="C8" s="258" t="s">
        <v>58</v>
      </c>
      <c r="D8" s="241"/>
      <c r="E8" s="242"/>
      <c r="F8" s="243"/>
      <c r="G8" s="244">
        <f>SUMIF(AG9:AG13,"&lt;&gt;NOR",G9:G13)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37"/>
      <c r="O8" s="237">
        <f>SUM(O9:O13)</f>
        <v>0</v>
      </c>
      <c r="P8" s="237"/>
      <c r="Q8" s="237">
        <f>SUM(Q9:Q13)</f>
        <v>217.44</v>
      </c>
      <c r="R8" s="238"/>
      <c r="S8" s="238"/>
      <c r="T8" s="238"/>
      <c r="U8" s="238"/>
      <c r="V8" s="238">
        <f>SUM(V9:V13)</f>
        <v>0</v>
      </c>
      <c r="W8" s="238"/>
      <c r="X8" s="238"/>
      <c r="Y8" s="238"/>
      <c r="AG8" t="s">
        <v>101</v>
      </c>
    </row>
    <row r="9" spans="1:60" outlineLevel="1" x14ac:dyDescent="0.2">
      <c r="A9" s="246">
        <v>1</v>
      </c>
      <c r="B9" s="247" t="s">
        <v>250</v>
      </c>
      <c r="C9" s="259" t="s">
        <v>251</v>
      </c>
      <c r="D9" s="248" t="s">
        <v>104</v>
      </c>
      <c r="E9" s="249">
        <v>658.9</v>
      </c>
      <c r="F9" s="250"/>
      <c r="G9" s="251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0.33</v>
      </c>
      <c r="Q9" s="232">
        <f>ROUND(E9*P9,2)</f>
        <v>217.44</v>
      </c>
      <c r="R9" s="233"/>
      <c r="S9" s="233" t="s">
        <v>218</v>
      </c>
      <c r="T9" s="233" t="s">
        <v>219</v>
      </c>
      <c r="U9" s="233">
        <v>0</v>
      </c>
      <c r="V9" s="233">
        <f>ROUND(E9*U9,2)</f>
        <v>0</v>
      </c>
      <c r="W9" s="233"/>
      <c r="X9" s="233" t="s">
        <v>106</v>
      </c>
      <c r="Y9" s="233" t="s">
        <v>107</v>
      </c>
      <c r="Z9" s="213"/>
      <c r="AA9" s="213"/>
      <c r="AB9" s="213"/>
      <c r="AC9" s="213"/>
      <c r="AD9" s="213"/>
      <c r="AE9" s="213"/>
      <c r="AF9" s="213"/>
      <c r="AG9" s="213" t="s">
        <v>108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30"/>
      <c r="B10" s="231"/>
      <c r="C10" s="260" t="s">
        <v>109</v>
      </c>
      <c r="D10" s="235"/>
      <c r="E10" s="236"/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3"/>
      <c r="AA10" s="213"/>
      <c r="AB10" s="213"/>
      <c r="AC10" s="213"/>
      <c r="AD10" s="213"/>
      <c r="AE10" s="213"/>
      <c r="AF10" s="213"/>
      <c r="AG10" s="213" t="s">
        <v>110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">
      <c r="A11" s="230"/>
      <c r="B11" s="231"/>
      <c r="C11" s="260" t="s">
        <v>109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3"/>
      <c r="AA11" s="213"/>
      <c r="AB11" s="213"/>
      <c r="AC11" s="213"/>
      <c r="AD11" s="213"/>
      <c r="AE11" s="213"/>
      <c r="AF11" s="213"/>
      <c r="AG11" s="213" t="s">
        <v>110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">
      <c r="A12" s="230"/>
      <c r="B12" s="231"/>
      <c r="C12" s="260" t="s">
        <v>109</v>
      </c>
      <c r="D12" s="235"/>
      <c r="E12" s="236"/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3"/>
      <c r="AA12" s="213"/>
      <c r="AB12" s="213"/>
      <c r="AC12" s="213"/>
      <c r="AD12" s="213"/>
      <c r="AE12" s="213"/>
      <c r="AF12" s="213"/>
      <c r="AG12" s="213" t="s">
        <v>110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30"/>
      <c r="B13" s="231"/>
      <c r="C13" s="260" t="s">
        <v>252</v>
      </c>
      <c r="D13" s="235"/>
      <c r="E13" s="236">
        <v>658.9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3"/>
      <c r="AA13" s="213"/>
      <c r="AB13" s="213"/>
      <c r="AC13" s="213"/>
      <c r="AD13" s="213"/>
      <c r="AE13" s="213"/>
      <c r="AF13" s="213"/>
      <c r="AG13" s="213" t="s">
        <v>110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39" t="s">
        <v>100</v>
      </c>
      <c r="B14" s="240" t="s">
        <v>61</v>
      </c>
      <c r="C14" s="258" t="s">
        <v>62</v>
      </c>
      <c r="D14" s="241"/>
      <c r="E14" s="242"/>
      <c r="F14" s="243"/>
      <c r="G14" s="244">
        <f>SUMIF(AG15:AG20,"&lt;&gt;NOR",G15:G20)</f>
        <v>0</v>
      </c>
      <c r="H14" s="238"/>
      <c r="I14" s="238">
        <f>SUM(I15:I20)</f>
        <v>0</v>
      </c>
      <c r="J14" s="238"/>
      <c r="K14" s="238">
        <f>SUM(K15:K20)</f>
        <v>0</v>
      </c>
      <c r="L14" s="238"/>
      <c r="M14" s="238">
        <f>SUM(M15:M20)</f>
        <v>0</v>
      </c>
      <c r="N14" s="237"/>
      <c r="O14" s="237">
        <f>SUM(O15:O20)</f>
        <v>278.73</v>
      </c>
      <c r="P14" s="237"/>
      <c r="Q14" s="237">
        <f>SUM(Q15:Q20)</f>
        <v>0</v>
      </c>
      <c r="R14" s="238"/>
      <c r="S14" s="238"/>
      <c r="T14" s="238"/>
      <c r="U14" s="238"/>
      <c r="V14" s="238">
        <f>SUM(V15:V20)</f>
        <v>75.460000000000008</v>
      </c>
      <c r="W14" s="238"/>
      <c r="X14" s="238"/>
      <c r="Y14" s="238"/>
      <c r="AG14" t="s">
        <v>101</v>
      </c>
    </row>
    <row r="15" spans="1:60" outlineLevel="1" x14ac:dyDescent="0.2">
      <c r="A15" s="252">
        <v>2</v>
      </c>
      <c r="B15" s="253" t="s">
        <v>163</v>
      </c>
      <c r="C15" s="261" t="s">
        <v>164</v>
      </c>
      <c r="D15" s="254" t="s">
        <v>104</v>
      </c>
      <c r="E15" s="255">
        <v>44.4</v>
      </c>
      <c r="F15" s="256"/>
      <c r="G15" s="257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0.57499999999999996</v>
      </c>
      <c r="O15" s="232">
        <f>ROUND(E15*N15,2)</f>
        <v>25.53</v>
      </c>
      <c r="P15" s="232">
        <v>0</v>
      </c>
      <c r="Q15" s="232">
        <f>ROUND(E15*P15,2)</f>
        <v>0</v>
      </c>
      <c r="R15" s="233"/>
      <c r="S15" s="233" t="s">
        <v>105</v>
      </c>
      <c r="T15" s="233" t="s">
        <v>105</v>
      </c>
      <c r="U15" s="233">
        <v>2.7E-2</v>
      </c>
      <c r="V15" s="233">
        <f>ROUND(E15*U15,2)</f>
        <v>1.2</v>
      </c>
      <c r="W15" s="233"/>
      <c r="X15" s="233" t="s">
        <v>106</v>
      </c>
      <c r="Y15" s="233" t="s">
        <v>107</v>
      </c>
      <c r="Z15" s="213"/>
      <c r="AA15" s="213"/>
      <c r="AB15" s="213"/>
      <c r="AC15" s="213"/>
      <c r="AD15" s="213"/>
      <c r="AE15" s="213"/>
      <c r="AF15" s="213"/>
      <c r="AG15" s="213" t="s">
        <v>108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6">
        <v>3</v>
      </c>
      <c r="B16" s="247" t="s">
        <v>253</v>
      </c>
      <c r="C16" s="259" t="s">
        <v>254</v>
      </c>
      <c r="D16" s="248" t="s">
        <v>104</v>
      </c>
      <c r="E16" s="249">
        <v>703.3</v>
      </c>
      <c r="F16" s="250"/>
      <c r="G16" s="251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0.21099999999999999</v>
      </c>
      <c r="O16" s="232">
        <f>ROUND(E16*N16,2)</f>
        <v>148.4</v>
      </c>
      <c r="P16" s="232">
        <v>0</v>
      </c>
      <c r="Q16" s="232">
        <f>ROUND(E16*P16,2)</f>
        <v>0</v>
      </c>
      <c r="R16" s="233"/>
      <c r="S16" s="233" t="s">
        <v>105</v>
      </c>
      <c r="T16" s="233" t="s">
        <v>105</v>
      </c>
      <c r="U16" s="233">
        <v>3.2000000000000001E-2</v>
      </c>
      <c r="V16" s="233">
        <f>ROUND(E16*U16,2)</f>
        <v>22.51</v>
      </c>
      <c r="W16" s="233"/>
      <c r="X16" s="233" t="s">
        <v>106</v>
      </c>
      <c r="Y16" s="233" t="s">
        <v>107</v>
      </c>
      <c r="Z16" s="213"/>
      <c r="AA16" s="213"/>
      <c r="AB16" s="213"/>
      <c r="AC16" s="213"/>
      <c r="AD16" s="213"/>
      <c r="AE16" s="213"/>
      <c r="AF16" s="213"/>
      <c r="AG16" s="213" t="s">
        <v>108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30"/>
      <c r="B17" s="231"/>
      <c r="C17" s="260" t="s">
        <v>109</v>
      </c>
      <c r="D17" s="235"/>
      <c r="E17" s="236"/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3"/>
      <c r="AA17" s="213"/>
      <c r="AB17" s="213"/>
      <c r="AC17" s="213"/>
      <c r="AD17" s="213"/>
      <c r="AE17" s="213"/>
      <c r="AF17" s="213"/>
      <c r="AG17" s="213" t="s">
        <v>110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">
      <c r="A18" s="230"/>
      <c r="B18" s="231"/>
      <c r="C18" s="260" t="s">
        <v>255</v>
      </c>
      <c r="D18" s="235"/>
      <c r="E18" s="236">
        <v>703.3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3"/>
      <c r="AA18" s="213"/>
      <c r="AB18" s="213"/>
      <c r="AC18" s="213"/>
      <c r="AD18" s="213"/>
      <c r="AE18" s="213"/>
      <c r="AF18" s="213"/>
      <c r="AG18" s="213" t="s">
        <v>110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52">
        <v>4</v>
      </c>
      <c r="B19" s="253" t="s">
        <v>165</v>
      </c>
      <c r="C19" s="261" t="s">
        <v>166</v>
      </c>
      <c r="D19" s="254" t="s">
        <v>104</v>
      </c>
      <c r="E19" s="255">
        <v>44.4</v>
      </c>
      <c r="F19" s="256"/>
      <c r="G19" s="257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0.30651</v>
      </c>
      <c r="O19" s="232">
        <f>ROUND(E19*N19,2)</f>
        <v>13.61</v>
      </c>
      <c r="P19" s="232">
        <v>0</v>
      </c>
      <c r="Q19" s="232">
        <f>ROUND(E19*P19,2)</f>
        <v>0</v>
      </c>
      <c r="R19" s="233"/>
      <c r="S19" s="233" t="s">
        <v>105</v>
      </c>
      <c r="T19" s="233" t="s">
        <v>105</v>
      </c>
      <c r="U19" s="233">
        <v>2.5000000000000001E-2</v>
      </c>
      <c r="V19" s="233">
        <f>ROUND(E19*U19,2)</f>
        <v>1.1100000000000001</v>
      </c>
      <c r="W19" s="233"/>
      <c r="X19" s="233" t="s">
        <v>106</v>
      </c>
      <c r="Y19" s="233" t="s">
        <v>107</v>
      </c>
      <c r="Z19" s="213"/>
      <c r="AA19" s="213"/>
      <c r="AB19" s="213"/>
      <c r="AC19" s="213"/>
      <c r="AD19" s="213"/>
      <c r="AE19" s="213"/>
      <c r="AF19" s="213"/>
      <c r="AG19" s="213" t="s">
        <v>108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52">
        <v>5</v>
      </c>
      <c r="B20" s="253" t="s">
        <v>256</v>
      </c>
      <c r="C20" s="261" t="s">
        <v>257</v>
      </c>
      <c r="D20" s="254" t="s">
        <v>104</v>
      </c>
      <c r="E20" s="255">
        <v>703.3</v>
      </c>
      <c r="F20" s="256"/>
      <c r="G20" s="257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2">
        <v>0.12966</v>
      </c>
      <c r="O20" s="232">
        <f>ROUND(E20*N20,2)</f>
        <v>91.19</v>
      </c>
      <c r="P20" s="232">
        <v>0</v>
      </c>
      <c r="Q20" s="232">
        <f>ROUND(E20*P20,2)</f>
        <v>0</v>
      </c>
      <c r="R20" s="233"/>
      <c r="S20" s="233" t="s">
        <v>105</v>
      </c>
      <c r="T20" s="233" t="s">
        <v>105</v>
      </c>
      <c r="U20" s="233">
        <v>7.1999999999999995E-2</v>
      </c>
      <c r="V20" s="233">
        <f>ROUND(E20*U20,2)</f>
        <v>50.64</v>
      </c>
      <c r="W20" s="233"/>
      <c r="X20" s="233" t="s">
        <v>106</v>
      </c>
      <c r="Y20" s="233" t="s">
        <v>107</v>
      </c>
      <c r="Z20" s="213"/>
      <c r="AA20" s="213"/>
      <c r="AB20" s="213"/>
      <c r="AC20" s="213"/>
      <c r="AD20" s="213"/>
      <c r="AE20" s="213"/>
      <c r="AF20" s="213"/>
      <c r="AG20" s="213" t="s">
        <v>108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39" t="s">
        <v>100</v>
      </c>
      <c r="B21" s="240" t="s">
        <v>67</v>
      </c>
      <c r="C21" s="258" t="s">
        <v>68</v>
      </c>
      <c r="D21" s="241"/>
      <c r="E21" s="242"/>
      <c r="F21" s="243"/>
      <c r="G21" s="244">
        <f>SUMIF(AG22:AG26,"&lt;&gt;NOR",G22:G26)</f>
        <v>0</v>
      </c>
      <c r="H21" s="238"/>
      <c r="I21" s="238">
        <f>SUM(I22:I26)</f>
        <v>0</v>
      </c>
      <c r="J21" s="238"/>
      <c r="K21" s="238">
        <f>SUM(K22:K26)</f>
        <v>0</v>
      </c>
      <c r="L21" s="238"/>
      <c r="M21" s="238">
        <f>SUM(M22:M26)</f>
        <v>0</v>
      </c>
      <c r="N21" s="237"/>
      <c r="O21" s="237">
        <f>SUM(O22:O26)</f>
        <v>0</v>
      </c>
      <c r="P21" s="237"/>
      <c r="Q21" s="237">
        <f>SUM(Q22:Q26)</f>
        <v>0</v>
      </c>
      <c r="R21" s="238"/>
      <c r="S21" s="238"/>
      <c r="T21" s="238"/>
      <c r="U21" s="238"/>
      <c r="V21" s="238">
        <f>SUM(V22:V26)</f>
        <v>4.46</v>
      </c>
      <c r="W21" s="238"/>
      <c r="X21" s="238"/>
      <c r="Y21" s="238"/>
      <c r="AG21" t="s">
        <v>101</v>
      </c>
    </row>
    <row r="22" spans="1:60" outlineLevel="1" x14ac:dyDescent="0.2">
      <c r="A22" s="246">
        <v>6</v>
      </c>
      <c r="B22" s="247" t="s">
        <v>258</v>
      </c>
      <c r="C22" s="259" t="s">
        <v>259</v>
      </c>
      <c r="D22" s="248" t="s">
        <v>131</v>
      </c>
      <c r="E22" s="249">
        <v>278.72521999999998</v>
      </c>
      <c r="F22" s="250"/>
      <c r="G22" s="251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105</v>
      </c>
      <c r="T22" s="233" t="s">
        <v>105</v>
      </c>
      <c r="U22" s="233">
        <v>1.6E-2</v>
      </c>
      <c r="V22" s="233">
        <f>ROUND(E22*U22,2)</f>
        <v>4.46</v>
      </c>
      <c r="W22" s="233"/>
      <c r="X22" s="233" t="s">
        <v>106</v>
      </c>
      <c r="Y22" s="233" t="s">
        <v>107</v>
      </c>
      <c r="Z22" s="213"/>
      <c r="AA22" s="213"/>
      <c r="AB22" s="213"/>
      <c r="AC22" s="213"/>
      <c r="AD22" s="213"/>
      <c r="AE22" s="213"/>
      <c r="AF22" s="213"/>
      <c r="AG22" s="213" t="s">
        <v>108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30"/>
      <c r="B23" s="231"/>
      <c r="C23" s="260" t="s">
        <v>109</v>
      </c>
      <c r="D23" s="235"/>
      <c r="E23" s="236"/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3"/>
      <c r="AA23" s="213"/>
      <c r="AB23" s="213"/>
      <c r="AC23" s="213"/>
      <c r="AD23" s="213"/>
      <c r="AE23" s="213"/>
      <c r="AF23" s="213"/>
      <c r="AG23" s="213" t="s">
        <v>110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">
      <c r="A24" s="230"/>
      <c r="B24" s="231"/>
      <c r="C24" s="260" t="s">
        <v>109</v>
      </c>
      <c r="D24" s="235"/>
      <c r="E24" s="236"/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3"/>
      <c r="AA24" s="213"/>
      <c r="AB24" s="213"/>
      <c r="AC24" s="213"/>
      <c r="AD24" s="213"/>
      <c r="AE24" s="213"/>
      <c r="AF24" s="213"/>
      <c r="AG24" s="213" t="s">
        <v>110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">
      <c r="A25" s="230"/>
      <c r="B25" s="231"/>
      <c r="C25" s="260" t="s">
        <v>109</v>
      </c>
      <c r="D25" s="235"/>
      <c r="E25" s="236"/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3"/>
      <c r="AA25" s="213"/>
      <c r="AB25" s="213"/>
      <c r="AC25" s="213"/>
      <c r="AD25" s="213"/>
      <c r="AE25" s="213"/>
      <c r="AF25" s="213"/>
      <c r="AG25" s="213" t="s">
        <v>110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">
      <c r="A26" s="230"/>
      <c r="B26" s="231"/>
      <c r="C26" s="260" t="s">
        <v>260</v>
      </c>
      <c r="D26" s="235"/>
      <c r="E26" s="236">
        <v>278.73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3"/>
      <c r="AA26" s="213"/>
      <c r="AB26" s="213"/>
      <c r="AC26" s="213"/>
      <c r="AD26" s="213"/>
      <c r="AE26" s="213"/>
      <c r="AF26" s="213"/>
      <c r="AG26" s="213" t="s">
        <v>110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39" t="s">
        <v>100</v>
      </c>
      <c r="B27" s="240" t="s">
        <v>69</v>
      </c>
      <c r="C27" s="258" t="s">
        <v>70</v>
      </c>
      <c r="D27" s="241"/>
      <c r="E27" s="242"/>
      <c r="F27" s="243"/>
      <c r="G27" s="244">
        <f>SUMIF(AG28:AG30,"&lt;&gt;NOR",G28:G30)</f>
        <v>0</v>
      </c>
      <c r="H27" s="238"/>
      <c r="I27" s="238">
        <f>SUM(I28:I30)</f>
        <v>0</v>
      </c>
      <c r="J27" s="238"/>
      <c r="K27" s="238">
        <f>SUM(K28:K30)</f>
        <v>0</v>
      </c>
      <c r="L27" s="238"/>
      <c r="M27" s="238">
        <f>SUM(M28:M30)</f>
        <v>0</v>
      </c>
      <c r="N27" s="237"/>
      <c r="O27" s="237">
        <f>SUM(O28:O30)</f>
        <v>0</v>
      </c>
      <c r="P27" s="237"/>
      <c r="Q27" s="237">
        <f>SUM(Q28:Q30)</f>
        <v>0</v>
      </c>
      <c r="R27" s="238"/>
      <c r="S27" s="238"/>
      <c r="T27" s="238"/>
      <c r="U27" s="238"/>
      <c r="V27" s="238">
        <f>SUM(V28:V30)</f>
        <v>0</v>
      </c>
      <c r="W27" s="238"/>
      <c r="X27" s="238"/>
      <c r="Y27" s="238"/>
      <c r="AG27" t="s">
        <v>101</v>
      </c>
    </row>
    <row r="28" spans="1:60" outlineLevel="1" x14ac:dyDescent="0.2">
      <c r="A28" s="252">
        <v>7</v>
      </c>
      <c r="B28" s="253" t="s">
        <v>129</v>
      </c>
      <c r="C28" s="261" t="s">
        <v>130</v>
      </c>
      <c r="D28" s="254" t="s">
        <v>131</v>
      </c>
      <c r="E28" s="255">
        <v>217.43700000000001</v>
      </c>
      <c r="F28" s="256"/>
      <c r="G28" s="257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218</v>
      </c>
      <c r="T28" s="233" t="s">
        <v>105</v>
      </c>
      <c r="U28" s="233">
        <v>0</v>
      </c>
      <c r="V28" s="233">
        <f>ROUND(E28*U28,2)</f>
        <v>0</v>
      </c>
      <c r="W28" s="233"/>
      <c r="X28" s="233" t="s">
        <v>132</v>
      </c>
      <c r="Y28" s="233" t="s">
        <v>107</v>
      </c>
      <c r="Z28" s="213"/>
      <c r="AA28" s="213"/>
      <c r="AB28" s="213"/>
      <c r="AC28" s="213"/>
      <c r="AD28" s="213"/>
      <c r="AE28" s="213"/>
      <c r="AF28" s="213"/>
      <c r="AG28" s="213" t="s">
        <v>133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52">
        <v>8</v>
      </c>
      <c r="B29" s="253" t="s">
        <v>134</v>
      </c>
      <c r="C29" s="261" t="s">
        <v>135</v>
      </c>
      <c r="D29" s="254" t="s">
        <v>131</v>
      </c>
      <c r="E29" s="255">
        <v>869.74800000000005</v>
      </c>
      <c r="F29" s="256"/>
      <c r="G29" s="257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/>
      <c r="S29" s="233" t="s">
        <v>218</v>
      </c>
      <c r="T29" s="233" t="s">
        <v>105</v>
      </c>
      <c r="U29" s="233">
        <v>0</v>
      </c>
      <c r="V29" s="233">
        <f>ROUND(E29*U29,2)</f>
        <v>0</v>
      </c>
      <c r="W29" s="233"/>
      <c r="X29" s="233" t="s">
        <v>132</v>
      </c>
      <c r="Y29" s="233" t="s">
        <v>107</v>
      </c>
      <c r="Z29" s="213"/>
      <c r="AA29" s="213"/>
      <c r="AB29" s="213"/>
      <c r="AC29" s="213"/>
      <c r="AD29" s="213"/>
      <c r="AE29" s="213"/>
      <c r="AF29" s="213"/>
      <c r="AG29" s="213" t="s">
        <v>133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46">
        <v>9</v>
      </c>
      <c r="B30" s="247" t="s">
        <v>261</v>
      </c>
      <c r="C30" s="259" t="s">
        <v>262</v>
      </c>
      <c r="D30" s="248" t="s">
        <v>131</v>
      </c>
      <c r="E30" s="249">
        <v>217.43700000000001</v>
      </c>
      <c r="F30" s="250"/>
      <c r="G30" s="251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218</v>
      </c>
      <c r="T30" s="233" t="s">
        <v>105</v>
      </c>
      <c r="U30" s="233">
        <v>0</v>
      </c>
      <c r="V30" s="233">
        <f>ROUND(E30*U30,2)</f>
        <v>0</v>
      </c>
      <c r="W30" s="233"/>
      <c r="X30" s="233" t="s">
        <v>132</v>
      </c>
      <c r="Y30" s="233" t="s">
        <v>107</v>
      </c>
      <c r="Z30" s="213"/>
      <c r="AA30" s="213"/>
      <c r="AB30" s="213"/>
      <c r="AC30" s="213"/>
      <c r="AD30" s="213"/>
      <c r="AE30" s="213"/>
      <c r="AF30" s="213"/>
      <c r="AG30" s="213" t="s">
        <v>133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3"/>
      <c r="B31" s="4"/>
      <c r="C31" s="262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v>12</v>
      </c>
      <c r="AF31">
        <v>21</v>
      </c>
      <c r="AG31" t="s">
        <v>86</v>
      </c>
    </row>
    <row r="32" spans="1:60" x14ac:dyDescent="0.2">
      <c r="A32" s="216"/>
      <c r="B32" s="217" t="s">
        <v>31</v>
      </c>
      <c r="C32" s="263"/>
      <c r="D32" s="218"/>
      <c r="E32" s="219"/>
      <c r="F32" s="219"/>
      <c r="G32" s="245">
        <f>G8+G14+G21+G27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f>SUMIF(L7:L30,AE31,G7:G30)</f>
        <v>0</v>
      </c>
      <c r="AF32">
        <f>SUMIF(L7:L30,AF31,G7:G30)</f>
        <v>0</v>
      </c>
      <c r="AG32" t="s">
        <v>246</v>
      </c>
    </row>
    <row r="33" spans="1:33" x14ac:dyDescent="0.2">
      <c r="A33" s="3"/>
      <c r="B33" s="4"/>
      <c r="C33" s="262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3"/>
      <c r="B34" s="4"/>
      <c r="C34" s="262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20" t="s">
        <v>247</v>
      </c>
      <c r="B35" s="220"/>
      <c r="C35" s="26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21"/>
      <c r="B36" s="222"/>
      <c r="C36" s="265"/>
      <c r="D36" s="222"/>
      <c r="E36" s="222"/>
      <c r="F36" s="222"/>
      <c r="G36" s="22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G36" t="s">
        <v>248</v>
      </c>
    </row>
    <row r="37" spans="1:33" x14ac:dyDescent="0.2">
      <c r="A37" s="224"/>
      <c r="B37" s="225"/>
      <c r="C37" s="266"/>
      <c r="D37" s="225"/>
      <c r="E37" s="225"/>
      <c r="F37" s="225"/>
      <c r="G37" s="226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24"/>
      <c r="B38" s="225"/>
      <c r="C38" s="266"/>
      <c r="D38" s="225"/>
      <c r="E38" s="225"/>
      <c r="F38" s="225"/>
      <c r="G38" s="22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224"/>
      <c r="B39" s="225"/>
      <c r="C39" s="266"/>
      <c r="D39" s="225"/>
      <c r="E39" s="225"/>
      <c r="F39" s="225"/>
      <c r="G39" s="22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27"/>
      <c r="B40" s="228"/>
      <c r="C40" s="267"/>
      <c r="D40" s="228"/>
      <c r="E40" s="228"/>
      <c r="F40" s="228"/>
      <c r="G40" s="229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3"/>
      <c r="B41" s="4"/>
      <c r="C41" s="262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C42" s="268"/>
      <c r="D42" s="10"/>
      <c r="AG42" t="s">
        <v>249</v>
      </c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8Dukrl64Q98t4LcRcbL5v7qe7Aczum+1faUcOGf8q1A8JqKa6VEUo9wj7g468+5GF0gdSHixgatKCAda4Gg/Q==" saltValue="UBKqCcv+sQf/rnMOhaFV4w==" spinCount="100000" sheet="1" formatRows="0"/>
  <mergeCells count="6">
    <mergeCell ref="A1:G1"/>
    <mergeCell ref="C2:G2"/>
    <mergeCell ref="C3:G3"/>
    <mergeCell ref="C4:G4"/>
    <mergeCell ref="A35:C35"/>
    <mergeCell ref="A36:G4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641CB-10A5-461E-8512-17E89361F5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75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7" t="s">
        <v>75</v>
      </c>
      <c r="AG3" t="s">
        <v>76</v>
      </c>
    </row>
    <row r="4" spans="1:60" ht="24.95" customHeight="1" x14ac:dyDescent="0.2">
      <c r="A4" s="203" t="s">
        <v>10</v>
      </c>
      <c r="B4" s="204" t="s">
        <v>52</v>
      </c>
      <c r="C4" s="205" t="s">
        <v>29</v>
      </c>
      <c r="D4" s="206"/>
      <c r="E4" s="206"/>
      <c r="F4" s="206"/>
      <c r="G4" s="207"/>
      <c r="AG4" t="s">
        <v>77</v>
      </c>
    </row>
    <row r="5" spans="1:60" x14ac:dyDescent="0.2">
      <c r="D5" s="10"/>
    </row>
    <row r="6" spans="1:60" ht="38.25" x14ac:dyDescent="0.2">
      <c r="A6" s="209" t="s">
        <v>78</v>
      </c>
      <c r="B6" s="211" t="s">
        <v>79</v>
      </c>
      <c r="C6" s="211" t="s">
        <v>80</v>
      </c>
      <c r="D6" s="210" t="s">
        <v>81</v>
      </c>
      <c r="E6" s="209" t="s">
        <v>82</v>
      </c>
      <c r="F6" s="208" t="s">
        <v>83</v>
      </c>
      <c r="G6" s="209" t="s">
        <v>31</v>
      </c>
      <c r="H6" s="212" t="s">
        <v>32</v>
      </c>
      <c r="I6" s="212" t="s">
        <v>84</v>
      </c>
      <c r="J6" s="212" t="s">
        <v>33</v>
      </c>
      <c r="K6" s="212" t="s">
        <v>85</v>
      </c>
      <c r="L6" s="212" t="s">
        <v>86</v>
      </c>
      <c r="M6" s="212" t="s">
        <v>87</v>
      </c>
      <c r="N6" s="212" t="s">
        <v>88</v>
      </c>
      <c r="O6" s="212" t="s">
        <v>89</v>
      </c>
      <c r="P6" s="212" t="s">
        <v>90</v>
      </c>
      <c r="Q6" s="212" t="s">
        <v>91</v>
      </c>
      <c r="R6" s="212" t="s">
        <v>92</v>
      </c>
      <c r="S6" s="212" t="s">
        <v>93</v>
      </c>
      <c r="T6" s="212" t="s">
        <v>94</v>
      </c>
      <c r="U6" s="212" t="s">
        <v>95</v>
      </c>
      <c r="V6" s="212" t="s">
        <v>96</v>
      </c>
      <c r="W6" s="212" t="s">
        <v>97</v>
      </c>
      <c r="X6" s="212" t="s">
        <v>98</v>
      </c>
      <c r="Y6" s="212" t="s">
        <v>99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9" t="s">
        <v>100</v>
      </c>
      <c r="B8" s="240" t="s">
        <v>72</v>
      </c>
      <c r="C8" s="258" t="s">
        <v>29</v>
      </c>
      <c r="D8" s="241"/>
      <c r="E8" s="242"/>
      <c r="F8" s="243"/>
      <c r="G8" s="244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0</v>
      </c>
      <c r="P8" s="237"/>
      <c r="Q8" s="237">
        <f>SUM(Q9:Q11)</f>
        <v>0</v>
      </c>
      <c r="R8" s="238"/>
      <c r="S8" s="238"/>
      <c r="T8" s="238"/>
      <c r="U8" s="238"/>
      <c r="V8" s="238">
        <f>SUM(V9:V11)</f>
        <v>0</v>
      </c>
      <c r="W8" s="238"/>
      <c r="X8" s="238"/>
      <c r="Y8" s="238"/>
      <c r="AG8" t="s">
        <v>101</v>
      </c>
    </row>
    <row r="9" spans="1:60" outlineLevel="1" x14ac:dyDescent="0.2">
      <c r="A9" s="252">
        <v>1</v>
      </c>
      <c r="B9" s="253" t="s">
        <v>263</v>
      </c>
      <c r="C9" s="261" t="s">
        <v>264</v>
      </c>
      <c r="D9" s="254" t="s">
        <v>265</v>
      </c>
      <c r="E9" s="255">
        <v>1</v>
      </c>
      <c r="F9" s="256"/>
      <c r="G9" s="257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105</v>
      </c>
      <c r="T9" s="233" t="s">
        <v>266</v>
      </c>
      <c r="U9" s="233">
        <v>0</v>
      </c>
      <c r="V9" s="233">
        <f>ROUND(E9*U9,2)</f>
        <v>0</v>
      </c>
      <c r="W9" s="233"/>
      <c r="X9" s="233" t="s">
        <v>267</v>
      </c>
      <c r="Y9" s="233" t="s">
        <v>107</v>
      </c>
      <c r="Z9" s="213"/>
      <c r="AA9" s="213"/>
      <c r="AB9" s="213"/>
      <c r="AC9" s="213"/>
      <c r="AD9" s="213"/>
      <c r="AE9" s="213"/>
      <c r="AF9" s="213"/>
      <c r="AG9" s="213" t="s">
        <v>268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2">
        <v>2</v>
      </c>
      <c r="B10" s="253" t="s">
        <v>269</v>
      </c>
      <c r="C10" s="261" t="s">
        <v>270</v>
      </c>
      <c r="D10" s="254" t="s">
        <v>265</v>
      </c>
      <c r="E10" s="255">
        <v>1</v>
      </c>
      <c r="F10" s="256"/>
      <c r="G10" s="257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3"/>
      <c r="S10" s="233" t="s">
        <v>105</v>
      </c>
      <c r="T10" s="233" t="s">
        <v>266</v>
      </c>
      <c r="U10" s="233">
        <v>0</v>
      </c>
      <c r="V10" s="233">
        <f>ROUND(E10*U10,2)</f>
        <v>0</v>
      </c>
      <c r="W10" s="233"/>
      <c r="X10" s="233" t="s">
        <v>267</v>
      </c>
      <c r="Y10" s="233" t="s">
        <v>107</v>
      </c>
      <c r="Z10" s="213"/>
      <c r="AA10" s="213"/>
      <c r="AB10" s="213"/>
      <c r="AC10" s="213"/>
      <c r="AD10" s="213"/>
      <c r="AE10" s="213"/>
      <c r="AF10" s="213"/>
      <c r="AG10" s="213" t="s">
        <v>268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52">
        <v>3</v>
      </c>
      <c r="B11" s="253" t="s">
        <v>271</v>
      </c>
      <c r="C11" s="261" t="s">
        <v>272</v>
      </c>
      <c r="D11" s="254" t="s">
        <v>265</v>
      </c>
      <c r="E11" s="255">
        <v>1</v>
      </c>
      <c r="F11" s="256"/>
      <c r="G11" s="257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105</v>
      </c>
      <c r="T11" s="233" t="s">
        <v>266</v>
      </c>
      <c r="U11" s="233">
        <v>0</v>
      </c>
      <c r="V11" s="233">
        <f>ROUND(E11*U11,2)</f>
        <v>0</v>
      </c>
      <c r="W11" s="233"/>
      <c r="X11" s="233" t="s">
        <v>267</v>
      </c>
      <c r="Y11" s="233" t="s">
        <v>107</v>
      </c>
      <c r="Z11" s="213"/>
      <c r="AA11" s="213"/>
      <c r="AB11" s="213"/>
      <c r="AC11" s="213"/>
      <c r="AD11" s="213"/>
      <c r="AE11" s="213"/>
      <c r="AF11" s="213"/>
      <c r="AG11" s="213" t="s">
        <v>268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39" t="s">
        <v>100</v>
      </c>
      <c r="B12" s="240" t="s">
        <v>73</v>
      </c>
      <c r="C12" s="258" t="s">
        <v>30</v>
      </c>
      <c r="D12" s="241"/>
      <c r="E12" s="242"/>
      <c r="F12" s="243"/>
      <c r="G12" s="244">
        <f>SUMIF(AG13:AG13,"&lt;&gt;NOR",G13:G13)</f>
        <v>0</v>
      </c>
      <c r="H12" s="238"/>
      <c r="I12" s="238">
        <f>SUM(I13:I13)</f>
        <v>0</v>
      </c>
      <c r="J12" s="238"/>
      <c r="K12" s="238">
        <f>SUM(K13:K13)</f>
        <v>0</v>
      </c>
      <c r="L12" s="238"/>
      <c r="M12" s="238">
        <f>SUM(M13:M13)</f>
        <v>0</v>
      </c>
      <c r="N12" s="237"/>
      <c r="O12" s="237">
        <f>SUM(O13:O13)</f>
        <v>0</v>
      </c>
      <c r="P12" s="237"/>
      <c r="Q12" s="237">
        <f>SUM(Q13:Q13)</f>
        <v>0</v>
      </c>
      <c r="R12" s="238"/>
      <c r="S12" s="238"/>
      <c r="T12" s="238"/>
      <c r="U12" s="238"/>
      <c r="V12" s="238">
        <f>SUM(V13:V13)</f>
        <v>0</v>
      </c>
      <c r="W12" s="238"/>
      <c r="X12" s="238"/>
      <c r="Y12" s="238"/>
      <c r="AG12" t="s">
        <v>101</v>
      </c>
    </row>
    <row r="13" spans="1:60" outlineLevel="1" x14ac:dyDescent="0.2">
      <c r="A13" s="252">
        <v>4</v>
      </c>
      <c r="B13" s="253" t="s">
        <v>273</v>
      </c>
      <c r="C13" s="261" t="s">
        <v>274</v>
      </c>
      <c r="D13" s="254" t="s">
        <v>265</v>
      </c>
      <c r="E13" s="255">
        <v>1</v>
      </c>
      <c r="F13" s="256"/>
      <c r="G13" s="257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105</v>
      </c>
      <c r="T13" s="233" t="s">
        <v>266</v>
      </c>
      <c r="U13" s="233">
        <v>0</v>
      </c>
      <c r="V13" s="233">
        <f>ROUND(E13*U13,2)</f>
        <v>0</v>
      </c>
      <c r="W13" s="233"/>
      <c r="X13" s="233" t="s">
        <v>267</v>
      </c>
      <c r="Y13" s="233" t="s">
        <v>107</v>
      </c>
      <c r="Z13" s="213"/>
      <c r="AA13" s="213"/>
      <c r="AB13" s="213"/>
      <c r="AC13" s="213"/>
      <c r="AD13" s="213"/>
      <c r="AE13" s="213"/>
      <c r="AF13" s="213"/>
      <c r="AG13" s="213" t="s">
        <v>268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39" t="s">
        <v>100</v>
      </c>
      <c r="B14" s="240" t="s">
        <v>72</v>
      </c>
      <c r="C14" s="258" t="s">
        <v>29</v>
      </c>
      <c r="D14" s="241"/>
      <c r="E14" s="242"/>
      <c r="F14" s="243"/>
      <c r="G14" s="244">
        <f>SUMIF(AG15:AG15,"&lt;&gt;NOR",G15:G15)</f>
        <v>0</v>
      </c>
      <c r="H14" s="238"/>
      <c r="I14" s="238">
        <f>SUM(I15:I15)</f>
        <v>0</v>
      </c>
      <c r="J14" s="238"/>
      <c r="K14" s="238">
        <f>SUM(K15:K15)</f>
        <v>0</v>
      </c>
      <c r="L14" s="238"/>
      <c r="M14" s="238">
        <f>SUM(M15:M15)</f>
        <v>0</v>
      </c>
      <c r="N14" s="237"/>
      <c r="O14" s="237">
        <f>SUM(O15:O15)</f>
        <v>0</v>
      </c>
      <c r="P14" s="237"/>
      <c r="Q14" s="237">
        <f>SUM(Q15:Q15)</f>
        <v>0</v>
      </c>
      <c r="R14" s="238"/>
      <c r="S14" s="238"/>
      <c r="T14" s="238"/>
      <c r="U14" s="238"/>
      <c r="V14" s="238">
        <f>SUM(V15:V15)</f>
        <v>0</v>
      </c>
      <c r="W14" s="238"/>
      <c r="X14" s="238"/>
      <c r="Y14" s="238"/>
      <c r="AG14" t="s">
        <v>101</v>
      </c>
    </row>
    <row r="15" spans="1:60" outlineLevel="1" x14ac:dyDescent="0.2">
      <c r="A15" s="252">
        <v>5</v>
      </c>
      <c r="B15" s="253" t="s">
        <v>275</v>
      </c>
      <c r="C15" s="261" t="s">
        <v>276</v>
      </c>
      <c r="D15" s="254" t="s">
        <v>265</v>
      </c>
      <c r="E15" s="255">
        <v>1</v>
      </c>
      <c r="F15" s="256"/>
      <c r="G15" s="257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105</v>
      </c>
      <c r="T15" s="233" t="s">
        <v>266</v>
      </c>
      <c r="U15" s="233">
        <v>0</v>
      </c>
      <c r="V15" s="233">
        <f>ROUND(E15*U15,2)</f>
        <v>0</v>
      </c>
      <c r="W15" s="233"/>
      <c r="X15" s="233" t="s">
        <v>267</v>
      </c>
      <c r="Y15" s="233" t="s">
        <v>107</v>
      </c>
      <c r="Z15" s="213"/>
      <c r="AA15" s="213"/>
      <c r="AB15" s="213"/>
      <c r="AC15" s="213"/>
      <c r="AD15" s="213"/>
      <c r="AE15" s="213"/>
      <c r="AF15" s="213"/>
      <c r="AG15" s="213" t="s">
        <v>268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39" t="s">
        <v>100</v>
      </c>
      <c r="B16" s="240" t="s">
        <v>73</v>
      </c>
      <c r="C16" s="258" t="s">
        <v>30</v>
      </c>
      <c r="D16" s="241"/>
      <c r="E16" s="242"/>
      <c r="F16" s="243"/>
      <c r="G16" s="244">
        <f>SUMIF(AG17:AG19,"&lt;&gt;NOR",G17:G19)</f>
        <v>0</v>
      </c>
      <c r="H16" s="238"/>
      <c r="I16" s="238">
        <f>SUM(I17:I19)</f>
        <v>0</v>
      </c>
      <c r="J16" s="238"/>
      <c r="K16" s="238">
        <f>SUM(K17:K19)</f>
        <v>0</v>
      </c>
      <c r="L16" s="238"/>
      <c r="M16" s="238">
        <f>SUM(M17:M19)</f>
        <v>0</v>
      </c>
      <c r="N16" s="237"/>
      <c r="O16" s="237">
        <f>SUM(O17:O19)</f>
        <v>0</v>
      </c>
      <c r="P16" s="237"/>
      <c r="Q16" s="237">
        <f>SUM(Q17:Q19)</f>
        <v>0</v>
      </c>
      <c r="R16" s="238"/>
      <c r="S16" s="238"/>
      <c r="T16" s="238"/>
      <c r="U16" s="238"/>
      <c r="V16" s="238">
        <f>SUM(V17:V19)</f>
        <v>0</v>
      </c>
      <c r="W16" s="238"/>
      <c r="X16" s="238"/>
      <c r="Y16" s="238"/>
      <c r="AG16" t="s">
        <v>101</v>
      </c>
    </row>
    <row r="17" spans="1:60" outlineLevel="1" x14ac:dyDescent="0.2">
      <c r="A17" s="252">
        <v>6</v>
      </c>
      <c r="B17" s="253" t="s">
        <v>277</v>
      </c>
      <c r="C17" s="261" t="s">
        <v>278</v>
      </c>
      <c r="D17" s="254" t="s">
        <v>265</v>
      </c>
      <c r="E17" s="255">
        <v>1</v>
      </c>
      <c r="F17" s="256"/>
      <c r="G17" s="257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105</v>
      </c>
      <c r="T17" s="233" t="s">
        <v>266</v>
      </c>
      <c r="U17" s="233">
        <v>0</v>
      </c>
      <c r="V17" s="233">
        <f>ROUND(E17*U17,2)</f>
        <v>0</v>
      </c>
      <c r="W17" s="233"/>
      <c r="X17" s="233" t="s">
        <v>267</v>
      </c>
      <c r="Y17" s="233" t="s">
        <v>107</v>
      </c>
      <c r="Z17" s="213"/>
      <c r="AA17" s="213"/>
      <c r="AB17" s="213"/>
      <c r="AC17" s="213"/>
      <c r="AD17" s="213"/>
      <c r="AE17" s="213"/>
      <c r="AF17" s="213"/>
      <c r="AG17" s="213" t="s">
        <v>268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52">
        <v>7</v>
      </c>
      <c r="B18" s="253" t="s">
        <v>279</v>
      </c>
      <c r="C18" s="261" t="s">
        <v>280</v>
      </c>
      <c r="D18" s="254" t="s">
        <v>265</v>
      </c>
      <c r="E18" s="255">
        <v>1</v>
      </c>
      <c r="F18" s="256"/>
      <c r="G18" s="257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105</v>
      </c>
      <c r="T18" s="233" t="s">
        <v>266</v>
      </c>
      <c r="U18" s="233">
        <v>0</v>
      </c>
      <c r="V18" s="233">
        <f>ROUND(E18*U18,2)</f>
        <v>0</v>
      </c>
      <c r="W18" s="233"/>
      <c r="X18" s="233" t="s">
        <v>267</v>
      </c>
      <c r="Y18" s="233" t="s">
        <v>107</v>
      </c>
      <c r="Z18" s="213"/>
      <c r="AA18" s="213"/>
      <c r="AB18" s="213"/>
      <c r="AC18" s="213"/>
      <c r="AD18" s="213"/>
      <c r="AE18" s="213"/>
      <c r="AF18" s="213"/>
      <c r="AG18" s="213" t="s">
        <v>268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6">
        <v>8</v>
      </c>
      <c r="B19" s="247" t="s">
        <v>281</v>
      </c>
      <c r="C19" s="259" t="s">
        <v>282</v>
      </c>
      <c r="D19" s="248" t="s">
        <v>265</v>
      </c>
      <c r="E19" s="249">
        <v>1</v>
      </c>
      <c r="F19" s="250"/>
      <c r="G19" s="251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105</v>
      </c>
      <c r="T19" s="233" t="s">
        <v>266</v>
      </c>
      <c r="U19" s="233">
        <v>0</v>
      </c>
      <c r="V19" s="233">
        <f>ROUND(E19*U19,2)</f>
        <v>0</v>
      </c>
      <c r="W19" s="233"/>
      <c r="X19" s="233" t="s">
        <v>267</v>
      </c>
      <c r="Y19" s="233" t="s">
        <v>107</v>
      </c>
      <c r="Z19" s="213"/>
      <c r="AA19" s="213"/>
      <c r="AB19" s="213"/>
      <c r="AC19" s="213"/>
      <c r="AD19" s="213"/>
      <c r="AE19" s="213"/>
      <c r="AF19" s="213"/>
      <c r="AG19" s="213" t="s">
        <v>268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3"/>
      <c r="B20" s="4"/>
      <c r="C20" s="26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86</v>
      </c>
    </row>
    <row r="21" spans="1:60" x14ac:dyDescent="0.2">
      <c r="A21" s="216"/>
      <c r="B21" s="217" t="s">
        <v>31</v>
      </c>
      <c r="C21" s="263"/>
      <c r="D21" s="218"/>
      <c r="E21" s="219"/>
      <c r="F21" s="219"/>
      <c r="G21" s="245">
        <f>G8+G12+G14+G16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246</v>
      </c>
    </row>
    <row r="22" spans="1:60" x14ac:dyDescent="0.2">
      <c r="A22" s="3"/>
      <c r="B22" s="4"/>
      <c r="C22" s="262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">
      <c r="A23" s="3"/>
      <c r="B23" s="4"/>
      <c r="C23" s="262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">
      <c r="A24" s="220" t="s">
        <v>247</v>
      </c>
      <c r="B24" s="220"/>
      <c r="C24" s="264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221"/>
      <c r="B25" s="222"/>
      <c r="C25" s="265"/>
      <c r="D25" s="222"/>
      <c r="E25" s="222"/>
      <c r="F25" s="222"/>
      <c r="G25" s="2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248</v>
      </c>
    </row>
    <row r="26" spans="1:60" x14ac:dyDescent="0.2">
      <c r="A26" s="224"/>
      <c r="B26" s="225"/>
      <c r="C26" s="266"/>
      <c r="D26" s="225"/>
      <c r="E26" s="225"/>
      <c r="F26" s="225"/>
      <c r="G26" s="22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24"/>
      <c r="B27" s="225"/>
      <c r="C27" s="266"/>
      <c r="D27" s="225"/>
      <c r="E27" s="225"/>
      <c r="F27" s="225"/>
      <c r="G27" s="226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224"/>
      <c r="B28" s="225"/>
      <c r="C28" s="266"/>
      <c r="D28" s="225"/>
      <c r="E28" s="225"/>
      <c r="F28" s="225"/>
      <c r="G28" s="226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227"/>
      <c r="B29" s="228"/>
      <c r="C29" s="267"/>
      <c r="D29" s="228"/>
      <c r="E29" s="228"/>
      <c r="F29" s="228"/>
      <c r="G29" s="22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3"/>
      <c r="B30" s="4"/>
      <c r="C30" s="262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C31" s="268"/>
      <c r="D31" s="10"/>
      <c r="AG31" t="s">
        <v>249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nGF45alpXPvW3Oh3TYNEb0IHxLIcHLjkdmB7WZpDAo7mhoWIuQd8cJd4JCZ6ZetjmDT2MP+JvHlSDV8ywy1LA==" saltValue="2RbjvioXRmmohchzG3b1Ew==" spinCount="100000" sheet="1" formatRows="0"/>
  <mergeCells count="6">
    <mergeCell ref="A1:G1"/>
    <mergeCell ref="C2:G2"/>
    <mergeCell ref="C3:G3"/>
    <mergeCell ref="C4:G4"/>
    <mergeCell ref="A24:C24"/>
    <mergeCell ref="A25:G2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02 071-02-01 Pol</vt:lpstr>
      <vt:lpstr>02 071-02-02 Pol</vt:lpstr>
      <vt:lpstr>02 071-VRN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'02 071-02-01 Pol'!Názvy_tisku</vt:lpstr>
      <vt:lpstr>'02 071-02-02 Pol'!Názvy_tisku</vt:lpstr>
      <vt:lpstr>'02 071-VRN Pol'!Názvy_tisku</vt:lpstr>
      <vt:lpstr>oadresa</vt:lpstr>
      <vt:lpstr>Stavba!Objednatel</vt:lpstr>
      <vt:lpstr>Stavba!Objekt</vt:lpstr>
      <vt:lpstr>'02 071-02-01 Pol'!Oblast_tisku</vt:lpstr>
      <vt:lpstr>'02 071-02-02 Pol'!Oblast_tisku</vt:lpstr>
      <vt:lpstr>'02 071-VRN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2025-04-08T09:52:13Z</dcterms:modified>
</cp:coreProperties>
</file>